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3fcf636ceeb7d1/Documentos/AGRESE/AP 01 CAMAT/"/>
    </mc:Choice>
  </mc:AlternateContent>
  <xr:revisionPtr revIDLastSave="0" documentId="8_{E315C7A1-0A58-434A-AE30-210C5633C5C2}" xr6:coauthVersionLast="47" xr6:coauthVersionMax="47" xr10:uidLastSave="{00000000-0000-0000-0000-000000000000}"/>
  <bookViews>
    <workbookView xWindow="-120" yWindow="-120" windowWidth="29040" windowHeight="15720" xr2:uid="{73E9E51D-25FB-44BF-8824-107290FCB647}"/>
  </bookViews>
  <sheets>
    <sheet name="INV.TR + DE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0" i="1" l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H380" i="1"/>
  <c r="D380" i="1"/>
  <c r="C380" i="1"/>
  <c r="H379" i="1"/>
  <c r="D379" i="1"/>
  <c r="C379" i="1"/>
  <c r="H378" i="1"/>
  <c r="D378" i="1"/>
  <c r="C378" i="1"/>
  <c r="H377" i="1"/>
  <c r="D377" i="1"/>
  <c r="C377" i="1"/>
  <c r="H376" i="1"/>
  <c r="D376" i="1"/>
  <c r="C376" i="1"/>
  <c r="H375" i="1"/>
  <c r="D375" i="1"/>
  <c r="C375" i="1"/>
  <c r="H374" i="1"/>
  <c r="D374" i="1"/>
  <c r="C374" i="1"/>
  <c r="H373" i="1"/>
  <c r="D373" i="1"/>
  <c r="C373" i="1"/>
  <c r="H372" i="1"/>
  <c r="D372" i="1"/>
  <c r="C372" i="1"/>
  <c r="H371" i="1"/>
  <c r="D371" i="1"/>
  <c r="C371" i="1"/>
  <c r="H370" i="1"/>
  <c r="D370" i="1"/>
  <c r="C370" i="1"/>
  <c r="H369" i="1"/>
  <c r="D369" i="1"/>
  <c r="C369" i="1"/>
  <c r="H368" i="1"/>
  <c r="D368" i="1"/>
  <c r="C368" i="1"/>
  <c r="H367" i="1"/>
  <c r="D367" i="1"/>
  <c r="C367" i="1"/>
  <c r="H366" i="1"/>
  <c r="D366" i="1"/>
  <c r="C366" i="1"/>
  <c r="H365" i="1"/>
  <c r="D365" i="1"/>
  <c r="C365" i="1"/>
  <c r="H364" i="1"/>
  <c r="D364" i="1"/>
  <c r="C364" i="1"/>
  <c r="H363" i="1"/>
  <c r="D363" i="1"/>
  <c r="C363" i="1"/>
  <c r="H362" i="1"/>
  <c r="D362" i="1"/>
  <c r="C362" i="1"/>
  <c r="H361" i="1"/>
  <c r="D361" i="1"/>
  <c r="C361" i="1"/>
  <c r="H360" i="1"/>
  <c r="D360" i="1"/>
  <c r="C360" i="1"/>
  <c r="H359" i="1"/>
  <c r="D359" i="1"/>
  <c r="C359" i="1"/>
  <c r="H358" i="1"/>
  <c r="D358" i="1"/>
  <c r="C358" i="1"/>
  <c r="H357" i="1"/>
  <c r="D357" i="1"/>
  <c r="C357" i="1"/>
  <c r="H356" i="1"/>
  <c r="D356" i="1"/>
  <c r="C356" i="1"/>
  <c r="H355" i="1"/>
  <c r="D355" i="1"/>
  <c r="C355" i="1"/>
  <c r="H354" i="1"/>
  <c r="D354" i="1"/>
  <c r="C354" i="1"/>
  <c r="H353" i="1"/>
  <c r="D353" i="1"/>
  <c r="C353" i="1"/>
  <c r="H352" i="1"/>
  <c r="D352" i="1"/>
  <c r="C352" i="1"/>
  <c r="H351" i="1"/>
  <c r="D351" i="1"/>
  <c r="C351" i="1"/>
  <c r="H350" i="1"/>
  <c r="D350" i="1"/>
  <c r="C350" i="1"/>
  <c r="H349" i="1"/>
  <c r="D349" i="1"/>
  <c r="C349" i="1"/>
  <c r="H348" i="1"/>
  <c r="D348" i="1"/>
  <c r="C348" i="1"/>
  <c r="H347" i="1"/>
  <c r="D347" i="1"/>
  <c r="C347" i="1"/>
  <c r="H346" i="1"/>
  <c r="D346" i="1"/>
  <c r="C346" i="1"/>
  <c r="H345" i="1"/>
  <c r="D345" i="1"/>
  <c r="C345" i="1"/>
  <c r="H344" i="1"/>
  <c r="D344" i="1"/>
  <c r="C344" i="1"/>
  <c r="H343" i="1"/>
  <c r="D343" i="1"/>
  <c r="C343" i="1"/>
  <c r="H342" i="1"/>
  <c r="D342" i="1"/>
  <c r="C342" i="1"/>
  <c r="H341" i="1"/>
  <c r="D341" i="1"/>
  <c r="C341" i="1"/>
  <c r="H340" i="1"/>
  <c r="D340" i="1"/>
  <c r="C340" i="1"/>
  <c r="H339" i="1"/>
  <c r="D339" i="1"/>
  <c r="C339" i="1"/>
  <c r="H338" i="1"/>
  <c r="D338" i="1"/>
  <c r="C338" i="1"/>
  <c r="H337" i="1"/>
  <c r="D337" i="1"/>
  <c r="C337" i="1"/>
  <c r="H336" i="1"/>
  <c r="D336" i="1"/>
  <c r="C336" i="1"/>
  <c r="H335" i="1"/>
  <c r="D335" i="1"/>
  <c r="C335" i="1"/>
  <c r="H334" i="1"/>
  <c r="D334" i="1"/>
  <c r="C334" i="1"/>
  <c r="H333" i="1"/>
  <c r="D333" i="1"/>
  <c r="C333" i="1"/>
  <c r="H332" i="1"/>
  <c r="D332" i="1"/>
  <c r="C332" i="1"/>
  <c r="H331" i="1"/>
  <c r="D331" i="1"/>
  <c r="C331" i="1"/>
  <c r="H330" i="1"/>
  <c r="D330" i="1"/>
  <c r="C330" i="1"/>
  <c r="H329" i="1"/>
  <c r="D329" i="1"/>
  <c r="C329" i="1"/>
  <c r="H328" i="1"/>
  <c r="D328" i="1"/>
  <c r="C328" i="1"/>
  <c r="H327" i="1"/>
  <c r="D327" i="1"/>
  <c r="C327" i="1"/>
  <c r="H326" i="1"/>
  <c r="D326" i="1"/>
  <c r="C326" i="1"/>
  <c r="H325" i="1"/>
  <c r="D325" i="1"/>
  <c r="C325" i="1"/>
  <c r="H324" i="1"/>
  <c r="D324" i="1"/>
  <c r="C324" i="1"/>
  <c r="H323" i="1"/>
  <c r="D323" i="1"/>
  <c r="C323" i="1"/>
  <c r="H322" i="1"/>
  <c r="D322" i="1"/>
  <c r="C322" i="1"/>
  <c r="H321" i="1"/>
  <c r="D321" i="1"/>
  <c r="C321" i="1"/>
  <c r="H320" i="1"/>
  <c r="D320" i="1"/>
  <c r="C320" i="1"/>
  <c r="H319" i="1"/>
  <c r="D319" i="1"/>
  <c r="C319" i="1"/>
  <c r="H318" i="1"/>
  <c r="D318" i="1"/>
  <c r="C318" i="1"/>
  <c r="H317" i="1"/>
  <c r="D317" i="1"/>
  <c r="C317" i="1"/>
  <c r="H316" i="1"/>
  <c r="D316" i="1"/>
  <c r="C316" i="1"/>
  <c r="H315" i="1"/>
  <c r="D315" i="1"/>
  <c r="C315" i="1"/>
  <c r="H314" i="1"/>
  <c r="D314" i="1"/>
  <c r="C314" i="1"/>
  <c r="H313" i="1"/>
  <c r="D313" i="1"/>
  <c r="C313" i="1"/>
  <c r="H312" i="1"/>
  <c r="D312" i="1"/>
  <c r="C312" i="1"/>
  <c r="H311" i="1"/>
  <c r="D311" i="1"/>
  <c r="C311" i="1"/>
  <c r="H310" i="1"/>
  <c r="D310" i="1"/>
  <c r="C310" i="1"/>
  <c r="H309" i="1"/>
  <c r="D309" i="1"/>
  <c r="C309" i="1"/>
  <c r="H308" i="1"/>
  <c r="D308" i="1"/>
  <c r="C308" i="1"/>
  <c r="H307" i="1"/>
  <c r="D307" i="1"/>
  <c r="C307" i="1"/>
  <c r="H306" i="1"/>
  <c r="D306" i="1"/>
  <c r="C306" i="1"/>
  <c r="H305" i="1"/>
  <c r="D305" i="1"/>
  <c r="C305" i="1"/>
  <c r="H304" i="1"/>
  <c r="D304" i="1"/>
  <c r="C304" i="1"/>
  <c r="H303" i="1"/>
  <c r="D303" i="1"/>
  <c r="C303" i="1"/>
  <c r="H302" i="1"/>
  <c r="D302" i="1"/>
  <c r="C302" i="1"/>
  <c r="H301" i="1"/>
  <c r="D301" i="1"/>
  <c r="C301" i="1"/>
  <c r="H300" i="1"/>
  <c r="D300" i="1"/>
  <c r="C300" i="1"/>
  <c r="H299" i="1"/>
  <c r="D299" i="1"/>
  <c r="C299" i="1"/>
  <c r="H298" i="1"/>
  <c r="D298" i="1"/>
  <c r="C298" i="1"/>
  <c r="H297" i="1"/>
  <c r="D297" i="1"/>
  <c r="C297" i="1"/>
  <c r="H296" i="1"/>
  <c r="D296" i="1"/>
  <c r="C296" i="1"/>
  <c r="H295" i="1"/>
  <c r="D295" i="1"/>
  <c r="C295" i="1"/>
  <c r="H294" i="1"/>
  <c r="D294" i="1"/>
  <c r="C294" i="1"/>
  <c r="H293" i="1"/>
  <c r="D293" i="1"/>
  <c r="C293" i="1"/>
  <c r="H292" i="1"/>
  <c r="D292" i="1"/>
  <c r="C292" i="1"/>
  <c r="H291" i="1"/>
  <c r="D291" i="1"/>
  <c r="C291" i="1"/>
  <c r="H290" i="1"/>
  <c r="D290" i="1"/>
  <c r="C290" i="1"/>
  <c r="H289" i="1"/>
  <c r="D289" i="1"/>
  <c r="C289" i="1"/>
  <c r="H288" i="1"/>
  <c r="D288" i="1"/>
  <c r="C288" i="1"/>
  <c r="H287" i="1"/>
  <c r="D287" i="1"/>
  <c r="C287" i="1"/>
  <c r="H286" i="1"/>
  <c r="D286" i="1"/>
  <c r="C286" i="1"/>
  <c r="H285" i="1"/>
  <c r="D285" i="1"/>
  <c r="C285" i="1"/>
  <c r="H284" i="1"/>
  <c r="D284" i="1"/>
  <c r="C284" i="1"/>
  <c r="H283" i="1"/>
  <c r="D283" i="1"/>
  <c r="C283" i="1"/>
  <c r="H282" i="1"/>
  <c r="D282" i="1"/>
  <c r="C282" i="1"/>
  <c r="H281" i="1"/>
  <c r="D281" i="1"/>
  <c r="C281" i="1"/>
  <c r="H280" i="1"/>
  <c r="D280" i="1"/>
  <c r="C280" i="1"/>
  <c r="H279" i="1"/>
  <c r="D279" i="1"/>
  <c r="C279" i="1"/>
  <c r="H278" i="1"/>
  <c r="D278" i="1"/>
  <c r="C278" i="1"/>
  <c r="H277" i="1"/>
  <c r="D277" i="1"/>
  <c r="C277" i="1"/>
  <c r="H276" i="1"/>
  <c r="D276" i="1"/>
  <c r="C276" i="1"/>
  <c r="H275" i="1"/>
  <c r="D275" i="1"/>
  <c r="C275" i="1"/>
  <c r="H274" i="1"/>
  <c r="D274" i="1"/>
  <c r="C274" i="1"/>
  <c r="H273" i="1"/>
  <c r="D273" i="1"/>
  <c r="C273" i="1"/>
  <c r="H272" i="1"/>
  <c r="D272" i="1"/>
  <c r="C272" i="1"/>
  <c r="H271" i="1"/>
  <c r="D271" i="1"/>
  <c r="C271" i="1"/>
  <c r="H270" i="1"/>
  <c r="D270" i="1"/>
  <c r="C270" i="1"/>
  <c r="H269" i="1"/>
  <c r="D269" i="1"/>
  <c r="C269" i="1"/>
  <c r="H268" i="1"/>
  <c r="D268" i="1"/>
  <c r="C268" i="1"/>
  <c r="H267" i="1"/>
  <c r="D267" i="1"/>
  <c r="C267" i="1"/>
  <c r="H266" i="1"/>
  <c r="D266" i="1"/>
  <c r="C266" i="1"/>
  <c r="H265" i="1"/>
  <c r="D265" i="1"/>
  <c r="C265" i="1"/>
  <c r="H264" i="1"/>
  <c r="D264" i="1"/>
  <c r="C264" i="1"/>
  <c r="H263" i="1"/>
  <c r="D263" i="1"/>
  <c r="C263" i="1"/>
  <c r="H262" i="1"/>
  <c r="D262" i="1"/>
  <c r="C262" i="1"/>
  <c r="H261" i="1"/>
  <c r="D261" i="1"/>
  <c r="C261" i="1"/>
  <c r="H260" i="1"/>
  <c r="D260" i="1"/>
  <c r="C260" i="1"/>
  <c r="H259" i="1"/>
  <c r="D259" i="1"/>
  <c r="C259" i="1"/>
  <c r="H258" i="1"/>
  <c r="D258" i="1"/>
  <c r="C258" i="1"/>
  <c r="H257" i="1"/>
  <c r="D257" i="1"/>
  <c r="C257" i="1"/>
  <c r="H256" i="1"/>
  <c r="D256" i="1"/>
  <c r="C256" i="1"/>
  <c r="H255" i="1"/>
  <c r="D255" i="1"/>
  <c r="C255" i="1"/>
  <c r="H254" i="1"/>
  <c r="D254" i="1"/>
  <c r="C254" i="1"/>
  <c r="H253" i="1"/>
  <c r="D253" i="1"/>
  <c r="C253" i="1"/>
  <c r="H252" i="1"/>
  <c r="D252" i="1"/>
  <c r="C252" i="1"/>
  <c r="H251" i="1"/>
  <c r="D251" i="1"/>
  <c r="C251" i="1"/>
  <c r="H250" i="1"/>
  <c r="D250" i="1"/>
  <c r="C250" i="1"/>
  <c r="H249" i="1"/>
  <c r="D249" i="1"/>
  <c r="C249" i="1"/>
  <c r="H248" i="1"/>
  <c r="D248" i="1"/>
  <c r="C248" i="1"/>
  <c r="H247" i="1"/>
  <c r="D247" i="1"/>
  <c r="C247" i="1"/>
  <c r="H246" i="1"/>
  <c r="D246" i="1"/>
  <c r="C246" i="1"/>
  <c r="H245" i="1"/>
  <c r="D245" i="1"/>
  <c r="C245" i="1"/>
  <c r="H244" i="1"/>
  <c r="D244" i="1"/>
  <c r="C244" i="1"/>
  <c r="H243" i="1"/>
  <c r="D243" i="1"/>
  <c r="C243" i="1"/>
  <c r="H242" i="1"/>
  <c r="D242" i="1"/>
  <c r="C242" i="1"/>
  <c r="H241" i="1"/>
  <c r="D241" i="1"/>
  <c r="C241" i="1"/>
  <c r="H240" i="1"/>
  <c r="D240" i="1"/>
  <c r="C240" i="1"/>
  <c r="H239" i="1"/>
  <c r="D239" i="1"/>
  <c r="C239" i="1"/>
  <c r="H238" i="1"/>
  <c r="D238" i="1"/>
  <c r="C238" i="1"/>
  <c r="H237" i="1"/>
  <c r="D237" i="1"/>
  <c r="C237" i="1"/>
  <c r="H236" i="1"/>
  <c r="D236" i="1"/>
  <c r="C236" i="1"/>
  <c r="H235" i="1"/>
  <c r="D235" i="1"/>
  <c r="C235" i="1"/>
  <c r="H234" i="1"/>
  <c r="D234" i="1"/>
  <c r="C234" i="1"/>
  <c r="H233" i="1"/>
  <c r="D233" i="1"/>
  <c r="C233" i="1"/>
  <c r="H232" i="1"/>
  <c r="D232" i="1"/>
  <c r="C232" i="1"/>
  <c r="H231" i="1"/>
  <c r="D231" i="1"/>
  <c r="C231" i="1"/>
  <c r="H230" i="1"/>
  <c r="D230" i="1"/>
  <c r="C230" i="1"/>
  <c r="H229" i="1"/>
  <c r="D229" i="1"/>
  <c r="C229" i="1"/>
  <c r="H228" i="1"/>
  <c r="D228" i="1"/>
  <c r="C228" i="1"/>
  <c r="H227" i="1"/>
  <c r="D227" i="1"/>
  <c r="C227" i="1"/>
  <c r="H226" i="1"/>
  <c r="D226" i="1"/>
  <c r="C226" i="1"/>
  <c r="H225" i="1"/>
  <c r="D225" i="1"/>
  <c r="C225" i="1"/>
  <c r="H224" i="1"/>
  <c r="D224" i="1"/>
  <c r="C224" i="1"/>
  <c r="H223" i="1"/>
  <c r="D223" i="1"/>
  <c r="C223" i="1"/>
  <c r="H222" i="1"/>
  <c r="D222" i="1"/>
  <c r="C222" i="1"/>
  <c r="H221" i="1"/>
  <c r="D221" i="1"/>
  <c r="C221" i="1"/>
  <c r="H220" i="1"/>
  <c r="D220" i="1"/>
  <c r="C220" i="1"/>
  <c r="H219" i="1"/>
  <c r="D219" i="1"/>
  <c r="C219" i="1"/>
  <c r="H218" i="1"/>
  <c r="D218" i="1"/>
  <c r="C218" i="1"/>
  <c r="H217" i="1"/>
  <c r="D217" i="1"/>
  <c r="C217" i="1"/>
  <c r="H216" i="1"/>
  <c r="D216" i="1"/>
  <c r="C216" i="1"/>
  <c r="H215" i="1"/>
  <c r="D215" i="1"/>
  <c r="C215" i="1"/>
  <c r="H214" i="1"/>
  <c r="D214" i="1"/>
  <c r="C214" i="1"/>
  <c r="H213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O10" i="1"/>
  <c r="O11" i="1" s="1"/>
  <c r="I10" i="1"/>
  <c r="I11" i="1" s="1"/>
  <c r="K11" i="1" s="1"/>
  <c r="D10" i="1"/>
  <c r="C10" i="1"/>
  <c r="AC9" i="1"/>
  <c r="P9" i="1"/>
  <c r="O9" i="1"/>
  <c r="J9" i="1"/>
  <c r="I9" i="1"/>
  <c r="D9" i="1"/>
  <c r="P10" i="1" s="1"/>
  <c r="C9" i="1"/>
  <c r="K5" i="1"/>
  <c r="L9" i="1" s="1"/>
  <c r="K4" i="1"/>
  <c r="P11" i="1" l="1"/>
  <c r="P12" i="1" s="1"/>
  <c r="J10" i="1"/>
  <c r="J11" i="1" s="1"/>
  <c r="N9" i="1"/>
  <c r="M9" i="1"/>
  <c r="Q9" i="1" s="1"/>
  <c r="K10" i="1"/>
  <c r="O12" i="1"/>
  <c r="I12" i="1"/>
  <c r="K9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L10" i="1" l="1"/>
  <c r="Y10" i="1" s="1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G20" i="1"/>
  <c r="J12" i="1"/>
  <c r="L11" i="1"/>
  <c r="R9" i="1"/>
  <c r="S9" i="1" s="1"/>
  <c r="AF9" i="1"/>
  <c r="AG9" i="1" s="1"/>
  <c r="N10" i="1"/>
  <c r="I13" i="1"/>
  <c r="K12" i="1"/>
  <c r="M11" i="1"/>
  <c r="O13" i="1"/>
  <c r="P13" i="1"/>
  <c r="M10" i="1"/>
  <c r="Q10" i="1" s="1"/>
  <c r="N11" i="1" l="1"/>
  <c r="P14" i="1"/>
  <c r="N12" i="1"/>
  <c r="Y11" i="1"/>
  <c r="L12" i="1"/>
  <c r="J13" i="1"/>
  <c r="AF11" i="1"/>
  <c r="AG11" i="1" s="1"/>
  <c r="R11" i="1"/>
  <c r="S11" i="1" s="1"/>
  <c r="Z11" i="1" s="1"/>
  <c r="O14" i="1"/>
  <c r="M12" i="1"/>
  <c r="Q12" i="1" s="1"/>
  <c r="Q11" i="1"/>
  <c r="M13" i="1"/>
  <c r="Q13" i="1" s="1"/>
  <c r="I14" i="1"/>
  <c r="K13" i="1"/>
  <c r="AF10" i="1"/>
  <c r="AG10" i="1" s="1"/>
  <c r="R10" i="1"/>
  <c r="S10" i="1" s="1"/>
  <c r="Z10" i="1" s="1"/>
  <c r="AA10" i="1" s="1"/>
  <c r="AC10" i="1" s="1"/>
  <c r="G32" i="1"/>
  <c r="F33" i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AA11" i="1" l="1"/>
  <c r="AC11" i="1" s="1"/>
  <c r="G44" i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Y12" i="1"/>
  <c r="N13" i="1"/>
  <c r="J14" i="1"/>
  <c r="L13" i="1"/>
  <c r="O15" i="1"/>
  <c r="K14" i="1"/>
  <c r="I15" i="1"/>
  <c r="P15" i="1"/>
  <c r="AF12" i="1"/>
  <c r="AG12" i="1" s="1"/>
  <c r="R12" i="1"/>
  <c r="S12" i="1" s="1"/>
  <c r="Z12" i="1" s="1"/>
  <c r="M14" i="1"/>
  <c r="Q14" i="1" s="1"/>
  <c r="AA12" i="1" l="1"/>
  <c r="AC12" i="1" s="1"/>
  <c r="P16" i="1"/>
  <c r="N14" i="1"/>
  <c r="Y13" i="1"/>
  <c r="L14" i="1"/>
  <c r="J15" i="1"/>
  <c r="I16" i="1"/>
  <c r="K15" i="1"/>
  <c r="AF13" i="1"/>
  <c r="AG13" i="1" s="1"/>
  <c r="R13" i="1"/>
  <c r="S13" i="1" s="1"/>
  <c r="M15" i="1"/>
  <c r="G56" i="1"/>
  <c r="F57" i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O16" i="1"/>
  <c r="Q15" i="1"/>
  <c r="AF14" i="1" l="1"/>
  <c r="AG14" i="1" s="1"/>
  <c r="R14" i="1"/>
  <c r="S14" i="1" s="1"/>
  <c r="Z14" i="1" s="1"/>
  <c r="Z13" i="1"/>
  <c r="AA13" i="1" s="1"/>
  <c r="AC13" i="1" s="1"/>
  <c r="J16" i="1"/>
  <c r="L15" i="1"/>
  <c r="Q16" i="1"/>
  <c r="O17" i="1"/>
  <c r="Y14" i="1"/>
  <c r="N15" i="1"/>
  <c r="M16" i="1"/>
  <c r="P17" i="1"/>
  <c r="G68" i="1"/>
  <c r="F69" i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I17" i="1"/>
  <c r="K16" i="1"/>
  <c r="M17" i="1" s="1"/>
  <c r="P18" i="1" l="1"/>
  <c r="K17" i="1"/>
  <c r="M18" i="1" s="1"/>
  <c r="I18" i="1"/>
  <c r="AF15" i="1"/>
  <c r="AG15" i="1" s="1"/>
  <c r="R15" i="1"/>
  <c r="S15" i="1" s="1"/>
  <c r="O18" i="1"/>
  <c r="Q17" i="1"/>
  <c r="Y15" i="1"/>
  <c r="N16" i="1"/>
  <c r="J17" i="1"/>
  <c r="L16" i="1"/>
  <c r="G80" i="1"/>
  <c r="F81" i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AA14" i="1"/>
  <c r="AC14" i="1" s="1"/>
  <c r="N17" i="1" l="1"/>
  <c r="Y16" i="1"/>
  <c r="I19" i="1"/>
  <c r="K18" i="1"/>
  <c r="M19" i="1" s="1"/>
  <c r="G92" i="1"/>
  <c r="F93" i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L17" i="1"/>
  <c r="J18" i="1"/>
  <c r="AF16" i="1"/>
  <c r="AG16" i="1" s="1"/>
  <c r="R16" i="1"/>
  <c r="S16" i="1" s="1"/>
  <c r="Z16" i="1" s="1"/>
  <c r="O19" i="1"/>
  <c r="Q18" i="1"/>
  <c r="Z15" i="1"/>
  <c r="AA15" i="1"/>
  <c r="AC15" i="1" s="1"/>
  <c r="P19" i="1"/>
  <c r="P20" i="1" l="1"/>
  <c r="Y17" i="1"/>
  <c r="N18" i="1"/>
  <c r="G104" i="1"/>
  <c r="F105" i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Q19" i="1"/>
  <c r="O20" i="1"/>
  <c r="K19" i="1"/>
  <c r="M20" i="1" s="1"/>
  <c r="I20" i="1"/>
  <c r="AA16" i="1"/>
  <c r="AC16" i="1" s="1"/>
  <c r="J19" i="1"/>
  <c r="L18" i="1"/>
  <c r="AF17" i="1"/>
  <c r="AG17" i="1" s="1"/>
  <c r="R17" i="1"/>
  <c r="S17" i="1" s="1"/>
  <c r="Z17" i="1" s="1"/>
  <c r="Y18" i="1" l="1"/>
  <c r="N19" i="1"/>
  <c r="J20" i="1"/>
  <c r="L19" i="1"/>
  <c r="AF18" i="1"/>
  <c r="AG18" i="1" s="1"/>
  <c r="R18" i="1"/>
  <c r="S18" i="1" s="1"/>
  <c r="Z18" i="1" s="1"/>
  <c r="AA17" i="1"/>
  <c r="AC17" i="1" s="1"/>
  <c r="G116" i="1"/>
  <c r="F117" i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K20" i="1"/>
  <c r="M21" i="1" s="1"/>
  <c r="I21" i="1"/>
  <c r="P21" i="1"/>
  <c r="Q20" i="1"/>
  <c r="O21" i="1"/>
  <c r="O22" i="1" l="1"/>
  <c r="Q21" i="1"/>
  <c r="P22" i="1"/>
  <c r="N20" i="1"/>
  <c r="Y19" i="1"/>
  <c r="AA19" i="1" s="1"/>
  <c r="AC19" i="1" s="1"/>
  <c r="K21" i="1"/>
  <c r="M22" i="1" s="1"/>
  <c r="I22" i="1"/>
  <c r="L20" i="1"/>
  <c r="J21" i="1"/>
  <c r="AF19" i="1"/>
  <c r="AG19" i="1" s="1"/>
  <c r="R19" i="1"/>
  <c r="S19" i="1" s="1"/>
  <c r="Z19" i="1" s="1"/>
  <c r="G128" i="1"/>
  <c r="F129" i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AA18" i="1"/>
  <c r="AC18" i="1" s="1"/>
  <c r="AF20" i="1" l="1"/>
  <c r="AG20" i="1" s="1"/>
  <c r="R20" i="1"/>
  <c r="S20" i="1" s="1"/>
  <c r="G140" i="1"/>
  <c r="F141" i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L21" i="1"/>
  <c r="J22" i="1"/>
  <c r="P23" i="1"/>
  <c r="N21" i="1"/>
  <c r="Y20" i="1"/>
  <c r="U20" i="1"/>
  <c r="I23" i="1"/>
  <c r="K22" i="1"/>
  <c r="M23" i="1" s="1"/>
  <c r="O23" i="1"/>
  <c r="Q22" i="1"/>
  <c r="K23" i="1" l="1"/>
  <c r="M24" i="1" s="1"/>
  <c r="I24" i="1"/>
  <c r="Y21" i="1"/>
  <c r="N22" i="1"/>
  <c r="G152" i="1"/>
  <c r="F153" i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P24" i="1"/>
  <c r="J23" i="1"/>
  <c r="L22" i="1"/>
  <c r="AF21" i="1"/>
  <c r="AG21" i="1" s="1"/>
  <c r="R21" i="1"/>
  <c r="S21" i="1" s="1"/>
  <c r="Z20" i="1"/>
  <c r="AA20" i="1" s="1"/>
  <c r="AC20" i="1" s="1"/>
  <c r="T20" i="1"/>
  <c r="V20" i="1" s="1"/>
  <c r="Q23" i="1"/>
  <c r="O24" i="1"/>
  <c r="G164" i="1" l="1"/>
  <c r="F165" i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Y22" i="1"/>
  <c r="N23" i="1"/>
  <c r="AF22" i="1"/>
  <c r="AG22" i="1" s="1"/>
  <c r="R22" i="1"/>
  <c r="S22" i="1" s="1"/>
  <c r="Z22" i="1" s="1"/>
  <c r="J24" i="1"/>
  <c r="L23" i="1"/>
  <c r="O25" i="1"/>
  <c r="Q24" i="1"/>
  <c r="P25" i="1"/>
  <c r="Z21" i="1"/>
  <c r="AA21" i="1" s="1"/>
  <c r="AC21" i="1" s="1"/>
  <c r="I25" i="1"/>
  <c r="K24" i="1"/>
  <c r="M25" i="1" s="1"/>
  <c r="L24" i="1" l="1"/>
  <c r="J25" i="1"/>
  <c r="P26" i="1"/>
  <c r="AF23" i="1"/>
  <c r="AG23" i="1" s="1"/>
  <c r="R23" i="1"/>
  <c r="S23" i="1" s="1"/>
  <c r="Z23" i="1" s="1"/>
  <c r="AA22" i="1"/>
  <c r="AC22" i="1" s="1"/>
  <c r="G176" i="1"/>
  <c r="F177" i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N24" i="1"/>
  <c r="Y23" i="1"/>
  <c r="I26" i="1"/>
  <c r="K25" i="1"/>
  <c r="M26" i="1" s="1"/>
  <c r="Q25" i="1"/>
  <c r="O26" i="1"/>
  <c r="AA23" i="1" l="1"/>
  <c r="AC23" i="1" s="1"/>
  <c r="P27" i="1"/>
  <c r="K26" i="1"/>
  <c r="M27" i="1" s="1"/>
  <c r="I27" i="1"/>
  <c r="AF24" i="1"/>
  <c r="AG24" i="1" s="1"/>
  <c r="R24" i="1"/>
  <c r="S24" i="1" s="1"/>
  <c r="Z24" i="1" s="1"/>
  <c r="G188" i="1"/>
  <c r="F189" i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J26" i="1"/>
  <c r="L25" i="1"/>
  <c r="Y24" i="1"/>
  <c r="N25" i="1"/>
  <c r="O27" i="1"/>
  <c r="Q26" i="1"/>
  <c r="AF25" i="1" l="1"/>
  <c r="AG25" i="1" s="1"/>
  <c r="R25" i="1"/>
  <c r="S25" i="1" s="1"/>
  <c r="Z25" i="1" s="1"/>
  <c r="I28" i="1"/>
  <c r="K27" i="1"/>
  <c r="M28" i="1" s="1"/>
  <c r="Y25" i="1"/>
  <c r="N26" i="1"/>
  <c r="P28" i="1"/>
  <c r="O28" i="1"/>
  <c r="Q27" i="1"/>
  <c r="AA24" i="1"/>
  <c r="AC24" i="1" s="1"/>
  <c r="L26" i="1"/>
  <c r="J27" i="1"/>
  <c r="G200" i="1"/>
  <c r="F201" i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AA25" i="1" l="1"/>
  <c r="AC25" i="1" s="1"/>
  <c r="J28" i="1"/>
  <c r="L27" i="1"/>
  <c r="I29" i="1"/>
  <c r="K28" i="1"/>
  <c r="M29" i="1" s="1"/>
  <c r="Y26" i="1"/>
  <c r="AA26" i="1" s="1"/>
  <c r="AC26" i="1" s="1"/>
  <c r="N27" i="1"/>
  <c r="Q28" i="1"/>
  <c r="O29" i="1"/>
  <c r="AF26" i="1"/>
  <c r="AG26" i="1" s="1"/>
  <c r="R26" i="1"/>
  <c r="S26" i="1" s="1"/>
  <c r="Z26" i="1" s="1"/>
  <c r="G212" i="1"/>
  <c r="F213" i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P29" i="1"/>
  <c r="O30" i="1" l="1"/>
  <c r="Q29" i="1"/>
  <c r="AF27" i="1"/>
  <c r="AG27" i="1" s="1"/>
  <c r="R27" i="1"/>
  <c r="S27" i="1" s="1"/>
  <c r="Z27" i="1" s="1"/>
  <c r="G224" i="1"/>
  <c r="F225" i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K29" i="1"/>
  <c r="M30" i="1" s="1"/>
  <c r="I30" i="1"/>
  <c r="Y27" i="1"/>
  <c r="N28" i="1"/>
  <c r="P30" i="1"/>
  <c r="J29" i="1"/>
  <c r="L28" i="1"/>
  <c r="G236" i="1" l="1"/>
  <c r="F237" i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N29" i="1"/>
  <c r="Y28" i="1"/>
  <c r="L29" i="1"/>
  <c r="J30" i="1"/>
  <c r="P31" i="1"/>
  <c r="AF28" i="1"/>
  <c r="AG28" i="1" s="1"/>
  <c r="R28" i="1"/>
  <c r="S28" i="1" s="1"/>
  <c r="Z28" i="1" s="1"/>
  <c r="K30" i="1"/>
  <c r="M31" i="1" s="1"/>
  <c r="I31" i="1"/>
  <c r="AA27" i="1"/>
  <c r="AC27" i="1" s="1"/>
  <c r="O31" i="1"/>
  <c r="Q30" i="1"/>
  <c r="P32" i="1" l="1"/>
  <c r="J31" i="1"/>
  <c r="L30" i="1"/>
  <c r="Q31" i="1"/>
  <c r="O32" i="1"/>
  <c r="AA28" i="1"/>
  <c r="AC28" i="1" s="1"/>
  <c r="Y29" i="1"/>
  <c r="N30" i="1"/>
  <c r="AF29" i="1"/>
  <c r="AG29" i="1" s="1"/>
  <c r="R29" i="1"/>
  <c r="S29" i="1" s="1"/>
  <c r="Z29" i="1" s="1"/>
  <c r="F249" i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G248" i="1"/>
  <c r="K31" i="1"/>
  <c r="M32" i="1" s="1"/>
  <c r="I32" i="1"/>
  <c r="Q32" i="1" l="1"/>
  <c r="O33" i="1"/>
  <c r="K32" i="1"/>
  <c r="M33" i="1" s="1"/>
  <c r="I33" i="1"/>
  <c r="N31" i="1"/>
  <c r="Y30" i="1"/>
  <c r="J32" i="1"/>
  <c r="L31" i="1"/>
  <c r="G260" i="1"/>
  <c r="F261" i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P33" i="1"/>
  <c r="AF30" i="1"/>
  <c r="AG30" i="1" s="1"/>
  <c r="R30" i="1"/>
  <c r="S30" i="1" s="1"/>
  <c r="Z30" i="1" s="1"/>
  <c r="AA29" i="1"/>
  <c r="AC29" i="1" s="1"/>
  <c r="Y31" i="1" l="1"/>
  <c r="N32" i="1"/>
  <c r="L32" i="1"/>
  <c r="J33" i="1"/>
  <c r="AA30" i="1"/>
  <c r="AC30" i="1" s="1"/>
  <c r="AF31" i="1"/>
  <c r="AG31" i="1" s="1"/>
  <c r="R31" i="1"/>
  <c r="S31" i="1" s="1"/>
  <c r="Z31" i="1" s="1"/>
  <c r="P34" i="1"/>
  <c r="K33" i="1"/>
  <c r="M34" i="1" s="1"/>
  <c r="I34" i="1"/>
  <c r="G272" i="1"/>
  <c r="F273" i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O34" i="1"/>
  <c r="Q33" i="1"/>
  <c r="P35" i="1" l="1"/>
  <c r="O35" i="1"/>
  <c r="Q34" i="1"/>
  <c r="G284" i="1"/>
  <c r="F285" i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K34" i="1"/>
  <c r="M35" i="1" s="1"/>
  <c r="I35" i="1"/>
  <c r="L33" i="1"/>
  <c r="J34" i="1"/>
  <c r="Y32" i="1"/>
  <c r="N33" i="1"/>
  <c r="U32" i="1"/>
  <c r="AF32" i="1"/>
  <c r="AG32" i="1" s="1"/>
  <c r="R32" i="1"/>
  <c r="S32" i="1" s="1"/>
  <c r="AA31" i="1"/>
  <c r="AC31" i="1" s="1"/>
  <c r="Z32" i="1" l="1"/>
  <c r="T32" i="1"/>
  <c r="V32" i="1" s="1"/>
  <c r="F297" i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G296" i="1"/>
  <c r="AF33" i="1"/>
  <c r="AG33" i="1" s="1"/>
  <c r="R33" i="1"/>
  <c r="S33" i="1" s="1"/>
  <c r="AA32" i="1"/>
  <c r="AC32" i="1" s="1"/>
  <c r="Q35" i="1"/>
  <c r="O36" i="1"/>
  <c r="J35" i="1"/>
  <c r="L34" i="1"/>
  <c r="Y33" i="1"/>
  <c r="N34" i="1"/>
  <c r="K35" i="1"/>
  <c r="M36" i="1" s="1"/>
  <c r="I36" i="1"/>
  <c r="P36" i="1"/>
  <c r="I37" i="1" l="1"/>
  <c r="K36" i="1"/>
  <c r="M37" i="1" s="1"/>
  <c r="F309" i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G308" i="1"/>
  <c r="Z33" i="1"/>
  <c r="AA33" i="1" s="1"/>
  <c r="AC33" i="1" s="1"/>
  <c r="J36" i="1"/>
  <c r="L35" i="1"/>
  <c r="AF34" i="1"/>
  <c r="AG34" i="1" s="1"/>
  <c r="R34" i="1"/>
  <c r="S34" i="1" s="1"/>
  <c r="Z34" i="1" s="1"/>
  <c r="P37" i="1"/>
  <c r="Y34" i="1"/>
  <c r="AA34" i="1" s="1"/>
  <c r="AC34" i="1" s="1"/>
  <c r="N35" i="1"/>
  <c r="O37" i="1"/>
  <c r="Q36" i="1"/>
  <c r="G320" i="1" l="1"/>
  <c r="F321" i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AF35" i="1"/>
  <c r="AG35" i="1" s="1"/>
  <c r="R35" i="1"/>
  <c r="S35" i="1" s="1"/>
  <c r="P38" i="1"/>
  <c r="L36" i="1"/>
  <c r="J37" i="1"/>
  <c r="Q37" i="1"/>
  <c r="O38" i="1"/>
  <c r="N36" i="1"/>
  <c r="Y35" i="1"/>
  <c r="I38" i="1"/>
  <c r="K37" i="1"/>
  <c r="M38" i="1" s="1"/>
  <c r="Y36" i="1" l="1"/>
  <c r="N37" i="1"/>
  <c r="G332" i="1"/>
  <c r="F333" i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K38" i="1"/>
  <c r="M39" i="1" s="1"/>
  <c r="I39" i="1"/>
  <c r="L37" i="1"/>
  <c r="J38" i="1"/>
  <c r="P39" i="1"/>
  <c r="AF36" i="1"/>
  <c r="AG36" i="1" s="1"/>
  <c r="R36" i="1"/>
  <c r="S36" i="1" s="1"/>
  <c r="Z36" i="1" s="1"/>
  <c r="Z35" i="1"/>
  <c r="AA35" i="1" s="1"/>
  <c r="AC35" i="1" s="1"/>
  <c r="O39" i="1"/>
  <c r="Q38" i="1"/>
  <c r="L38" i="1" l="1"/>
  <c r="J39" i="1"/>
  <c r="Y37" i="1"/>
  <c r="N38" i="1"/>
  <c r="I40" i="1"/>
  <c r="K39" i="1"/>
  <c r="M40" i="1" s="1"/>
  <c r="G344" i="1"/>
  <c r="F345" i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P40" i="1"/>
  <c r="AF37" i="1"/>
  <c r="AG37" i="1" s="1"/>
  <c r="R37" i="1"/>
  <c r="S37" i="1" s="1"/>
  <c r="O40" i="1"/>
  <c r="Q39" i="1"/>
  <c r="AA36" i="1"/>
  <c r="AC36" i="1" s="1"/>
  <c r="Q40" i="1" l="1"/>
  <c r="O41" i="1"/>
  <c r="Z37" i="1"/>
  <c r="AA37" i="1" s="1"/>
  <c r="AC37" i="1" s="1"/>
  <c r="I41" i="1"/>
  <c r="K40" i="1"/>
  <c r="M41" i="1" s="1"/>
  <c r="AF38" i="1"/>
  <c r="AG38" i="1" s="1"/>
  <c r="R38" i="1"/>
  <c r="S38" i="1" s="1"/>
  <c r="Z38" i="1" s="1"/>
  <c r="P41" i="1"/>
  <c r="J40" i="1"/>
  <c r="L39" i="1"/>
  <c r="G356" i="1"/>
  <c r="F357" i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Y38" i="1"/>
  <c r="N39" i="1"/>
  <c r="G368" i="1" l="1"/>
  <c r="F369" i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P42" i="1"/>
  <c r="J41" i="1"/>
  <c r="L40" i="1"/>
  <c r="AF39" i="1"/>
  <c r="AG39" i="1" s="1"/>
  <c r="R39" i="1"/>
  <c r="S39" i="1" s="1"/>
  <c r="Z39" i="1" s="1"/>
  <c r="O42" i="1"/>
  <c r="Q41" i="1"/>
  <c r="Y39" i="1"/>
  <c r="AA39" i="1" s="1"/>
  <c r="AC39" i="1" s="1"/>
  <c r="N40" i="1"/>
  <c r="K41" i="1"/>
  <c r="M42" i="1" s="1"/>
  <c r="I42" i="1"/>
  <c r="AA38" i="1"/>
  <c r="AC38" i="1" s="1"/>
  <c r="Y40" i="1" l="1"/>
  <c r="N41" i="1"/>
  <c r="L41" i="1"/>
  <c r="J42" i="1"/>
  <c r="AF40" i="1"/>
  <c r="AG40" i="1" s="1"/>
  <c r="R40" i="1"/>
  <c r="S40" i="1" s="1"/>
  <c r="I43" i="1"/>
  <c r="K42" i="1"/>
  <c r="M43" i="1" s="1"/>
  <c r="P43" i="1"/>
  <c r="O43" i="1"/>
  <c r="Q42" i="1"/>
  <c r="F381" i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G380" i="1"/>
  <c r="P44" i="1" l="1"/>
  <c r="K43" i="1"/>
  <c r="M44" i="1" s="1"/>
  <c r="I44" i="1"/>
  <c r="Z40" i="1"/>
  <c r="AA40" i="1" s="1"/>
  <c r="AC40" i="1" s="1"/>
  <c r="G392" i="1"/>
  <c r="F393" i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Q43" i="1"/>
  <c r="O44" i="1"/>
  <c r="J43" i="1"/>
  <c r="L42" i="1"/>
  <c r="AF41" i="1"/>
  <c r="AG41" i="1" s="1"/>
  <c r="R41" i="1"/>
  <c r="S41" i="1" s="1"/>
  <c r="Z41" i="1" s="1"/>
  <c r="Y41" i="1"/>
  <c r="AA41" i="1" s="1"/>
  <c r="AC41" i="1" s="1"/>
  <c r="N42" i="1"/>
  <c r="K44" i="1" l="1"/>
  <c r="M45" i="1" s="1"/>
  <c r="I45" i="1"/>
  <c r="Y42" i="1"/>
  <c r="N43" i="1"/>
  <c r="Q44" i="1"/>
  <c r="O45" i="1"/>
  <c r="P45" i="1"/>
  <c r="J44" i="1"/>
  <c r="L43" i="1"/>
  <c r="AF42" i="1"/>
  <c r="AG42" i="1" s="1"/>
  <c r="R42" i="1"/>
  <c r="S42" i="1" s="1"/>
  <c r="Z42" i="1" s="1"/>
  <c r="G404" i="1"/>
  <c r="F405" i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P46" i="1" l="1"/>
  <c r="G416" i="1"/>
  <c r="F417" i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AF43" i="1"/>
  <c r="AG43" i="1" s="1"/>
  <c r="R43" i="1"/>
  <c r="S43" i="1" s="1"/>
  <c r="Z43" i="1" s="1"/>
  <c r="N44" i="1"/>
  <c r="Y43" i="1"/>
  <c r="AA43" i="1" s="1"/>
  <c r="AC43" i="1" s="1"/>
  <c r="AA42" i="1"/>
  <c r="AC42" i="1" s="1"/>
  <c r="O46" i="1"/>
  <c r="Q45" i="1"/>
  <c r="L44" i="1"/>
  <c r="J45" i="1"/>
  <c r="K45" i="1"/>
  <c r="M46" i="1" s="1"/>
  <c r="I46" i="1"/>
  <c r="P47" i="1" l="1"/>
  <c r="K46" i="1"/>
  <c r="M47" i="1" s="1"/>
  <c r="I47" i="1"/>
  <c r="AF44" i="1"/>
  <c r="AG44" i="1" s="1"/>
  <c r="R44" i="1"/>
  <c r="S44" i="1" s="1"/>
  <c r="N45" i="1"/>
  <c r="Y44" i="1"/>
  <c r="U44" i="1"/>
  <c r="G428" i="1"/>
  <c r="F429" i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O47" i="1"/>
  <c r="Q46" i="1"/>
  <c r="L45" i="1"/>
  <c r="J46" i="1"/>
  <c r="AA44" i="1" l="1"/>
  <c r="AC44" i="1" s="1"/>
  <c r="P48" i="1"/>
  <c r="J47" i="1"/>
  <c r="L46" i="1"/>
  <c r="AF45" i="1"/>
  <c r="AG45" i="1" s="1"/>
  <c r="R45" i="1"/>
  <c r="S45" i="1" s="1"/>
  <c r="Q47" i="1"/>
  <c r="O48" i="1"/>
  <c r="K47" i="1"/>
  <c r="M48" i="1" s="1"/>
  <c r="I48" i="1"/>
  <c r="Y45" i="1"/>
  <c r="N46" i="1"/>
  <c r="F441" i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G440" i="1"/>
  <c r="Z44" i="1"/>
  <c r="T44" i="1"/>
  <c r="V44" i="1" s="1"/>
  <c r="F453" i="1" l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G452" i="1"/>
  <c r="Z45" i="1"/>
  <c r="AA45" i="1"/>
  <c r="AC45" i="1" s="1"/>
  <c r="N47" i="1"/>
  <c r="Y46" i="1"/>
  <c r="AA46" i="1" s="1"/>
  <c r="AC46" i="1" s="1"/>
  <c r="J48" i="1"/>
  <c r="L47" i="1"/>
  <c r="I49" i="1"/>
  <c r="K48" i="1"/>
  <c r="M49" i="1" s="1"/>
  <c r="P49" i="1"/>
  <c r="AF46" i="1"/>
  <c r="AG46" i="1" s="1"/>
  <c r="R46" i="1"/>
  <c r="S46" i="1" s="1"/>
  <c r="Z46" i="1" s="1"/>
  <c r="O49" i="1"/>
  <c r="Q48" i="1"/>
  <c r="AF47" i="1" l="1"/>
  <c r="AG47" i="1" s="1"/>
  <c r="R47" i="1"/>
  <c r="S47" i="1" s="1"/>
  <c r="I50" i="1"/>
  <c r="K49" i="1"/>
  <c r="M50" i="1" s="1"/>
  <c r="N48" i="1"/>
  <c r="Y47" i="1"/>
  <c r="F465" i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G464" i="1"/>
  <c r="P50" i="1"/>
  <c r="Q49" i="1"/>
  <c r="O50" i="1"/>
  <c r="L48" i="1"/>
  <c r="J49" i="1"/>
  <c r="G476" i="1" l="1"/>
  <c r="F477" i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AF48" i="1"/>
  <c r="AG48" i="1" s="1"/>
  <c r="R48" i="1"/>
  <c r="S48" i="1" s="1"/>
  <c r="Z48" i="1" s="1"/>
  <c r="L49" i="1"/>
  <c r="J50" i="1"/>
  <c r="O51" i="1"/>
  <c r="Q50" i="1"/>
  <c r="Y48" i="1"/>
  <c r="N49" i="1"/>
  <c r="K50" i="1"/>
  <c r="M51" i="1" s="1"/>
  <c r="I51" i="1"/>
  <c r="P51" i="1"/>
  <c r="Z47" i="1"/>
  <c r="AA47" i="1" s="1"/>
  <c r="AC47" i="1" s="1"/>
  <c r="P52" i="1" l="1"/>
  <c r="O52" i="1"/>
  <c r="Q51" i="1"/>
  <c r="Y49" i="1"/>
  <c r="N50" i="1"/>
  <c r="I52" i="1"/>
  <c r="K51" i="1"/>
  <c r="M52" i="1" s="1"/>
  <c r="AF49" i="1"/>
  <c r="AG49" i="1" s="1"/>
  <c r="R49" i="1"/>
  <c r="S49" i="1" s="1"/>
  <c r="G488" i="1"/>
  <c r="F489" i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L50" i="1"/>
  <c r="J51" i="1"/>
  <c r="AA48" i="1"/>
  <c r="AC48" i="1" s="1"/>
  <c r="Y50" i="1" l="1"/>
  <c r="N51" i="1"/>
  <c r="AF50" i="1"/>
  <c r="AG50" i="1" s="1"/>
  <c r="R50" i="1"/>
  <c r="S50" i="1" s="1"/>
  <c r="Z50" i="1" s="1"/>
  <c r="J52" i="1"/>
  <c r="L51" i="1"/>
  <c r="Z49" i="1"/>
  <c r="AA49" i="1" s="1"/>
  <c r="AC49" i="1" s="1"/>
  <c r="Q52" i="1"/>
  <c r="O53" i="1"/>
  <c r="F501" i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G500" i="1"/>
  <c r="I53" i="1"/>
  <c r="K52" i="1"/>
  <c r="M53" i="1" s="1"/>
  <c r="P53" i="1"/>
  <c r="Y51" i="1" l="1"/>
  <c r="N52" i="1"/>
  <c r="J53" i="1"/>
  <c r="L52" i="1"/>
  <c r="G512" i="1"/>
  <c r="F513" i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K53" i="1"/>
  <c r="M54" i="1" s="1"/>
  <c r="I54" i="1"/>
  <c r="P54" i="1"/>
  <c r="O54" i="1"/>
  <c r="Q53" i="1"/>
  <c r="AF51" i="1"/>
  <c r="AG51" i="1" s="1"/>
  <c r="R51" i="1"/>
  <c r="S51" i="1" s="1"/>
  <c r="AA50" i="1"/>
  <c r="AC50" i="1" s="1"/>
  <c r="I55" i="1" l="1"/>
  <c r="K54" i="1"/>
  <c r="M55" i="1" s="1"/>
  <c r="Z51" i="1"/>
  <c r="O55" i="1"/>
  <c r="Q54" i="1"/>
  <c r="Y52" i="1"/>
  <c r="N53" i="1"/>
  <c r="G524" i="1"/>
  <c r="F525" i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L53" i="1"/>
  <c r="J54" i="1"/>
  <c r="AF52" i="1"/>
  <c r="AG52" i="1" s="1"/>
  <c r="R52" i="1"/>
  <c r="S52" i="1" s="1"/>
  <c r="Z52" i="1" s="1"/>
  <c r="P55" i="1"/>
  <c r="AA51" i="1"/>
  <c r="AC51" i="1" s="1"/>
  <c r="AF53" i="1" l="1"/>
  <c r="AG53" i="1" s="1"/>
  <c r="R53" i="1"/>
  <c r="S53" i="1" s="1"/>
  <c r="Z53" i="1" s="1"/>
  <c r="P56" i="1"/>
  <c r="AA52" i="1"/>
  <c r="AC52" i="1" s="1"/>
  <c r="Q55" i="1"/>
  <c r="O56" i="1"/>
  <c r="J55" i="1"/>
  <c r="L54" i="1"/>
  <c r="Y53" i="1"/>
  <c r="N54" i="1"/>
  <c r="G536" i="1"/>
  <c r="F537" i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K55" i="1"/>
  <c r="M56" i="1" s="1"/>
  <c r="I56" i="1"/>
  <c r="AA53" i="1" l="1"/>
  <c r="AC53" i="1" s="1"/>
  <c r="G548" i="1"/>
  <c r="F549" i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AF54" i="1"/>
  <c r="AG54" i="1" s="1"/>
  <c r="R54" i="1"/>
  <c r="S54" i="1" s="1"/>
  <c r="Z54" i="1" s="1"/>
  <c r="P57" i="1"/>
  <c r="Q56" i="1"/>
  <c r="O57" i="1"/>
  <c r="N55" i="1"/>
  <c r="Y54" i="1"/>
  <c r="K56" i="1"/>
  <c r="M57" i="1" s="1"/>
  <c r="I57" i="1"/>
  <c r="J56" i="1"/>
  <c r="L55" i="1"/>
  <c r="N56" i="1" l="1"/>
  <c r="Y55" i="1"/>
  <c r="P58" i="1"/>
  <c r="K57" i="1"/>
  <c r="M58" i="1" s="1"/>
  <c r="I58" i="1"/>
  <c r="L56" i="1"/>
  <c r="J57" i="1"/>
  <c r="AA54" i="1"/>
  <c r="AC54" i="1" s="1"/>
  <c r="AF55" i="1"/>
  <c r="AG55" i="1" s="1"/>
  <c r="R55" i="1"/>
  <c r="S55" i="1" s="1"/>
  <c r="Z55" i="1" s="1"/>
  <c r="G560" i="1"/>
  <c r="F561" i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O58" i="1"/>
  <c r="Q57" i="1"/>
  <c r="AA55" i="1" l="1"/>
  <c r="AC55" i="1" s="1"/>
  <c r="N57" i="1"/>
  <c r="Y56" i="1"/>
  <c r="U56" i="1"/>
  <c r="O59" i="1"/>
  <c r="Q58" i="1"/>
  <c r="I59" i="1"/>
  <c r="K58" i="1"/>
  <c r="M59" i="1" s="1"/>
  <c r="G572" i="1"/>
  <c r="F573" i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P59" i="1"/>
  <c r="L57" i="1"/>
  <c r="J58" i="1"/>
  <c r="AF56" i="1"/>
  <c r="AG56" i="1" s="1"/>
  <c r="R56" i="1"/>
  <c r="S56" i="1" s="1"/>
  <c r="Z56" i="1" l="1"/>
  <c r="AA56" i="1" s="1"/>
  <c r="AC56" i="1" s="1"/>
  <c r="T56" i="1"/>
  <c r="V56" i="1" s="1"/>
  <c r="G584" i="1"/>
  <c r="F585" i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J59" i="1"/>
  <c r="L58" i="1"/>
  <c r="Q59" i="1"/>
  <c r="O60" i="1"/>
  <c r="AF57" i="1"/>
  <c r="AG57" i="1" s="1"/>
  <c r="R57" i="1"/>
  <c r="S57" i="1" s="1"/>
  <c r="K59" i="1"/>
  <c r="M60" i="1" s="1"/>
  <c r="I60" i="1"/>
  <c r="Y57" i="1"/>
  <c r="N58" i="1"/>
  <c r="P60" i="1"/>
  <c r="O61" i="1" l="1"/>
  <c r="Q60" i="1"/>
  <c r="AF58" i="1"/>
  <c r="AG58" i="1" s="1"/>
  <c r="R58" i="1"/>
  <c r="S58" i="1" s="1"/>
  <c r="Z58" i="1" s="1"/>
  <c r="J60" i="1"/>
  <c r="L59" i="1"/>
  <c r="N59" i="1"/>
  <c r="Y58" i="1"/>
  <c r="I61" i="1"/>
  <c r="K60" i="1"/>
  <c r="M61" i="1" s="1"/>
  <c r="G596" i="1"/>
  <c r="F597" i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P61" i="1"/>
  <c r="Z57" i="1"/>
  <c r="AA57" i="1" s="1"/>
  <c r="AC57" i="1" s="1"/>
  <c r="P62" i="1" l="1"/>
  <c r="N60" i="1"/>
  <c r="Y59" i="1"/>
  <c r="L60" i="1"/>
  <c r="J61" i="1"/>
  <c r="G608" i="1"/>
  <c r="F609" i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G620" i="1" s="1"/>
  <c r="I62" i="1"/>
  <c r="K61" i="1"/>
  <c r="M62" i="1" s="1"/>
  <c r="AA58" i="1"/>
  <c r="AC58" i="1" s="1"/>
  <c r="Q61" i="1"/>
  <c r="O62" i="1"/>
  <c r="AF59" i="1"/>
  <c r="AG59" i="1" s="1"/>
  <c r="R59" i="1"/>
  <c r="S59" i="1" s="1"/>
  <c r="Z59" i="1" s="1"/>
  <c r="AA59" i="1" l="1"/>
  <c r="AC59" i="1" s="1"/>
  <c r="O63" i="1"/>
  <c r="Q62" i="1"/>
  <c r="J62" i="1"/>
  <c r="L61" i="1"/>
  <c r="Y60" i="1"/>
  <c r="N61" i="1"/>
  <c r="AF60" i="1"/>
  <c r="AG60" i="1" s="1"/>
  <c r="R60" i="1"/>
  <c r="S60" i="1" s="1"/>
  <c r="Z60" i="1" s="1"/>
  <c r="I63" i="1"/>
  <c r="K62" i="1"/>
  <c r="M63" i="1" s="1"/>
  <c r="P63" i="1"/>
  <c r="P64" i="1" l="1"/>
  <c r="AA60" i="1"/>
  <c r="AC60" i="1" s="1"/>
  <c r="Y61" i="1"/>
  <c r="N62" i="1"/>
  <c r="L62" i="1"/>
  <c r="J63" i="1"/>
  <c r="AF61" i="1"/>
  <c r="AG61" i="1" s="1"/>
  <c r="R61" i="1"/>
  <c r="S61" i="1" s="1"/>
  <c r="Z61" i="1" s="1"/>
  <c r="I64" i="1"/>
  <c r="K63" i="1"/>
  <c r="M64" i="1" s="1"/>
  <c r="O64" i="1"/>
  <c r="Q63" i="1"/>
  <c r="AA61" i="1" l="1"/>
  <c r="AC61" i="1" s="1"/>
  <c r="Y62" i="1"/>
  <c r="N63" i="1"/>
  <c r="AF62" i="1"/>
  <c r="AG62" i="1" s="1"/>
  <c r="R62" i="1"/>
  <c r="S62" i="1" s="1"/>
  <c r="K64" i="1"/>
  <c r="M65" i="1" s="1"/>
  <c r="I65" i="1"/>
  <c r="O65" i="1"/>
  <c r="Q64" i="1"/>
  <c r="J64" i="1"/>
  <c r="L63" i="1"/>
  <c r="P65" i="1"/>
  <c r="Q65" i="1" l="1"/>
  <c r="O66" i="1"/>
  <c r="I66" i="1"/>
  <c r="K65" i="1"/>
  <c r="M66" i="1" s="1"/>
  <c r="P66" i="1"/>
  <c r="Z62" i="1"/>
  <c r="AA62" i="1" s="1"/>
  <c r="AC62" i="1" s="1"/>
  <c r="N64" i="1"/>
  <c r="Y63" i="1"/>
  <c r="AF63" i="1"/>
  <c r="AG63" i="1" s="1"/>
  <c r="R63" i="1"/>
  <c r="S63" i="1" s="1"/>
  <c r="Z63" i="1" s="1"/>
  <c r="J65" i="1"/>
  <c r="L64" i="1"/>
  <c r="N65" i="1" l="1"/>
  <c r="Y64" i="1"/>
  <c r="J66" i="1"/>
  <c r="L65" i="1"/>
  <c r="P67" i="1"/>
  <c r="AA63" i="1"/>
  <c r="AC63" i="1" s="1"/>
  <c r="I67" i="1"/>
  <c r="K66" i="1"/>
  <c r="M67" i="1" s="1"/>
  <c r="AF64" i="1"/>
  <c r="AG64" i="1" s="1"/>
  <c r="R64" i="1"/>
  <c r="S64" i="1" s="1"/>
  <c r="Z64" i="1" s="1"/>
  <c r="Q66" i="1"/>
  <c r="O67" i="1"/>
  <c r="N66" i="1" l="1"/>
  <c r="Y65" i="1"/>
  <c r="L66" i="1"/>
  <c r="J67" i="1"/>
  <c r="P68" i="1"/>
  <c r="AA64" i="1"/>
  <c r="AC64" i="1" s="1"/>
  <c r="Q67" i="1"/>
  <c r="O68" i="1"/>
  <c r="K67" i="1"/>
  <c r="M68" i="1" s="1"/>
  <c r="I68" i="1"/>
  <c r="AF65" i="1"/>
  <c r="AG65" i="1" s="1"/>
  <c r="R65" i="1"/>
  <c r="S65" i="1" s="1"/>
  <c r="Z65" i="1" s="1"/>
  <c r="P69" i="1" l="1"/>
  <c r="K68" i="1"/>
  <c r="M69" i="1" s="1"/>
  <c r="I69" i="1"/>
  <c r="L67" i="1"/>
  <c r="J68" i="1"/>
  <c r="Y66" i="1"/>
  <c r="N67" i="1"/>
  <c r="O69" i="1"/>
  <c r="Q68" i="1"/>
  <c r="AA65" i="1"/>
  <c r="AC65" i="1" s="1"/>
  <c r="AF66" i="1"/>
  <c r="AG66" i="1" s="1"/>
  <c r="R66" i="1"/>
  <c r="S66" i="1" s="1"/>
  <c r="Z66" i="1" s="1"/>
  <c r="AA66" i="1" l="1"/>
  <c r="AC66" i="1" s="1"/>
  <c r="J69" i="1"/>
  <c r="L68" i="1"/>
  <c r="I70" i="1"/>
  <c r="K69" i="1"/>
  <c r="M70" i="1" s="1"/>
  <c r="N68" i="1"/>
  <c r="Y67" i="1"/>
  <c r="P70" i="1"/>
  <c r="O70" i="1"/>
  <c r="Q69" i="1"/>
  <c r="AF67" i="1"/>
  <c r="AG67" i="1" s="1"/>
  <c r="R67" i="1"/>
  <c r="S67" i="1" s="1"/>
  <c r="Z67" i="1" s="1"/>
  <c r="P71" i="1" l="1"/>
  <c r="AA67" i="1"/>
  <c r="AC67" i="1" s="1"/>
  <c r="I71" i="1"/>
  <c r="K70" i="1"/>
  <c r="M71" i="1" s="1"/>
  <c r="AF68" i="1"/>
  <c r="AG68" i="1" s="1"/>
  <c r="R68" i="1"/>
  <c r="S68" i="1" s="1"/>
  <c r="Q70" i="1"/>
  <c r="O71" i="1"/>
  <c r="N69" i="1"/>
  <c r="Y68" i="1"/>
  <c r="U68" i="1"/>
  <c r="L69" i="1"/>
  <c r="J70" i="1"/>
  <c r="Z68" i="1" l="1"/>
  <c r="T68" i="1"/>
  <c r="V68" i="1" s="1"/>
  <c r="J71" i="1"/>
  <c r="L70" i="1"/>
  <c r="Y69" i="1"/>
  <c r="N70" i="1"/>
  <c r="K71" i="1"/>
  <c r="M72" i="1" s="1"/>
  <c r="I72" i="1"/>
  <c r="AA68" i="1"/>
  <c r="AC68" i="1" s="1"/>
  <c r="AF69" i="1"/>
  <c r="AG69" i="1" s="1"/>
  <c r="R69" i="1"/>
  <c r="S69" i="1" s="1"/>
  <c r="O72" i="1"/>
  <c r="Q71" i="1"/>
  <c r="P72" i="1"/>
  <c r="AF70" i="1" l="1"/>
  <c r="AG70" i="1" s="1"/>
  <c r="R70" i="1"/>
  <c r="S70" i="1" s="1"/>
  <c r="Z70" i="1" s="1"/>
  <c r="O73" i="1"/>
  <c r="Q72" i="1"/>
  <c r="Z69" i="1"/>
  <c r="AA69" i="1" s="1"/>
  <c r="AC69" i="1" s="1"/>
  <c r="Y70" i="1"/>
  <c r="AA70" i="1" s="1"/>
  <c r="AC70" i="1" s="1"/>
  <c r="N71" i="1"/>
  <c r="L71" i="1"/>
  <c r="J72" i="1"/>
  <c r="P73" i="1"/>
  <c r="I73" i="1"/>
  <c r="K72" i="1"/>
  <c r="M73" i="1" s="1"/>
  <c r="AF71" i="1" l="1"/>
  <c r="AG71" i="1" s="1"/>
  <c r="R71" i="1"/>
  <c r="S71" i="1" s="1"/>
  <c r="I74" i="1"/>
  <c r="K73" i="1"/>
  <c r="M74" i="1" s="1"/>
  <c r="P74" i="1"/>
  <c r="J73" i="1"/>
  <c r="L72" i="1"/>
  <c r="Q73" i="1"/>
  <c r="O74" i="1"/>
  <c r="Y71" i="1"/>
  <c r="N72" i="1"/>
  <c r="J74" i="1" l="1"/>
  <c r="L73" i="1"/>
  <c r="P75" i="1"/>
  <c r="AA71" i="1"/>
  <c r="AC71" i="1" s="1"/>
  <c r="O75" i="1"/>
  <c r="Q74" i="1"/>
  <c r="K74" i="1"/>
  <c r="M75" i="1" s="1"/>
  <c r="I75" i="1"/>
  <c r="AF72" i="1"/>
  <c r="AG72" i="1" s="1"/>
  <c r="R72" i="1"/>
  <c r="S72" i="1" s="1"/>
  <c r="Z72" i="1" s="1"/>
  <c r="Z71" i="1"/>
  <c r="Y72" i="1"/>
  <c r="AA72" i="1" s="1"/>
  <c r="AC72" i="1" s="1"/>
  <c r="N73" i="1"/>
  <c r="AF73" i="1" l="1"/>
  <c r="AG73" i="1" s="1"/>
  <c r="R73" i="1"/>
  <c r="S73" i="1" s="1"/>
  <c r="O76" i="1"/>
  <c r="Q75" i="1"/>
  <c r="P76" i="1"/>
  <c r="I76" i="1"/>
  <c r="K75" i="1"/>
  <c r="M76" i="1" s="1"/>
  <c r="N74" i="1"/>
  <c r="Y73" i="1"/>
  <c r="L74" i="1"/>
  <c r="J75" i="1"/>
  <c r="K76" i="1" l="1"/>
  <c r="M77" i="1" s="1"/>
  <c r="I77" i="1"/>
  <c r="Y74" i="1"/>
  <c r="N75" i="1"/>
  <c r="P77" i="1"/>
  <c r="J76" i="1"/>
  <c r="L75" i="1"/>
  <c r="Q76" i="1"/>
  <c r="O77" i="1"/>
  <c r="AF74" i="1"/>
  <c r="AG74" i="1" s="1"/>
  <c r="R74" i="1"/>
  <c r="S74" i="1" s="1"/>
  <c r="Z74" i="1" s="1"/>
  <c r="Z73" i="1"/>
  <c r="AA73" i="1" s="1"/>
  <c r="AC73" i="1" s="1"/>
  <c r="J77" i="1" l="1"/>
  <c r="L76" i="1"/>
  <c r="P78" i="1"/>
  <c r="O78" i="1"/>
  <c r="Q77" i="1"/>
  <c r="AF75" i="1"/>
  <c r="AG75" i="1" s="1"/>
  <c r="R75" i="1"/>
  <c r="S75" i="1" s="1"/>
  <c r="Z75" i="1" s="1"/>
  <c r="AA74" i="1"/>
  <c r="AC74" i="1" s="1"/>
  <c r="I78" i="1"/>
  <c r="K77" i="1"/>
  <c r="M78" i="1" s="1"/>
  <c r="Y75" i="1"/>
  <c r="N76" i="1"/>
  <c r="AA75" i="1" l="1"/>
  <c r="AC75" i="1" s="1"/>
  <c r="AF76" i="1"/>
  <c r="AG76" i="1" s="1"/>
  <c r="R76" i="1"/>
  <c r="S76" i="1" s="1"/>
  <c r="Q78" i="1"/>
  <c r="O79" i="1"/>
  <c r="I79" i="1"/>
  <c r="K78" i="1"/>
  <c r="M79" i="1" s="1"/>
  <c r="P79" i="1"/>
  <c r="N77" i="1"/>
  <c r="Y76" i="1"/>
  <c r="L77" i="1"/>
  <c r="J78" i="1"/>
  <c r="P80" i="1" l="1"/>
  <c r="J79" i="1"/>
  <c r="L78" i="1"/>
  <c r="K79" i="1"/>
  <c r="M80" i="1" s="1"/>
  <c r="I80" i="1"/>
  <c r="Y77" i="1"/>
  <c r="N78" i="1"/>
  <c r="Q79" i="1"/>
  <c r="O80" i="1"/>
  <c r="AF77" i="1"/>
  <c r="AG77" i="1" s="1"/>
  <c r="R77" i="1"/>
  <c r="S77" i="1" s="1"/>
  <c r="Z77" i="1" s="1"/>
  <c r="Z76" i="1"/>
  <c r="AA76" i="1" s="1"/>
  <c r="AC76" i="1" s="1"/>
  <c r="AA77" i="1" l="1"/>
  <c r="AC77" i="1" s="1"/>
  <c r="K80" i="1"/>
  <c r="M81" i="1" s="1"/>
  <c r="I81" i="1"/>
  <c r="N79" i="1"/>
  <c r="Y78" i="1"/>
  <c r="L79" i="1"/>
  <c r="J80" i="1"/>
  <c r="O81" i="1"/>
  <c r="Q80" i="1"/>
  <c r="P81" i="1"/>
  <c r="AF78" i="1"/>
  <c r="AG78" i="1" s="1"/>
  <c r="R78" i="1"/>
  <c r="S78" i="1" s="1"/>
  <c r="Z78" i="1" s="1"/>
  <c r="O82" i="1" l="1"/>
  <c r="Q81" i="1"/>
  <c r="L80" i="1"/>
  <c r="J81" i="1"/>
  <c r="N80" i="1"/>
  <c r="Y79" i="1"/>
  <c r="AA79" i="1" s="1"/>
  <c r="AC79" i="1" s="1"/>
  <c r="P82" i="1"/>
  <c r="AF79" i="1"/>
  <c r="AG79" i="1" s="1"/>
  <c r="R79" i="1"/>
  <c r="S79" i="1" s="1"/>
  <c r="Z79" i="1" s="1"/>
  <c r="I82" i="1"/>
  <c r="K81" i="1"/>
  <c r="M82" i="1" s="1"/>
  <c r="AA78" i="1"/>
  <c r="AC78" i="1" s="1"/>
  <c r="P83" i="1" l="1"/>
  <c r="AF80" i="1"/>
  <c r="AG80" i="1" s="1"/>
  <c r="R80" i="1"/>
  <c r="S80" i="1" s="1"/>
  <c r="I83" i="1"/>
  <c r="K82" i="1"/>
  <c r="M83" i="1" s="1"/>
  <c r="L81" i="1"/>
  <c r="J82" i="1"/>
  <c r="N81" i="1"/>
  <c r="Y80" i="1"/>
  <c r="U80" i="1"/>
  <c r="Q82" i="1"/>
  <c r="O83" i="1"/>
  <c r="Y81" i="1" l="1"/>
  <c r="N82" i="1"/>
  <c r="Z80" i="1"/>
  <c r="T80" i="1"/>
  <c r="V80" i="1" s="1"/>
  <c r="O84" i="1"/>
  <c r="Q83" i="1"/>
  <c r="AA80" i="1"/>
  <c r="AC80" i="1" s="1"/>
  <c r="K83" i="1"/>
  <c r="M84" i="1" s="1"/>
  <c r="I84" i="1"/>
  <c r="AF81" i="1"/>
  <c r="AG81" i="1" s="1"/>
  <c r="R81" i="1"/>
  <c r="S81" i="1" s="1"/>
  <c r="P84" i="1"/>
  <c r="J83" i="1"/>
  <c r="L82" i="1"/>
  <c r="L83" i="1" l="1"/>
  <c r="J84" i="1"/>
  <c r="P85" i="1"/>
  <c r="Z81" i="1"/>
  <c r="AA81" i="1" s="1"/>
  <c r="AC81" i="1" s="1"/>
  <c r="AF82" i="1"/>
  <c r="AG82" i="1" s="1"/>
  <c r="R82" i="1"/>
  <c r="S82" i="1" s="1"/>
  <c r="Z82" i="1" s="1"/>
  <c r="O85" i="1"/>
  <c r="Q84" i="1"/>
  <c r="I85" i="1"/>
  <c r="K84" i="1"/>
  <c r="M85" i="1" s="1"/>
  <c r="Y82" i="1"/>
  <c r="N83" i="1"/>
  <c r="AA82" i="1" l="1"/>
  <c r="AC82" i="1" s="1"/>
  <c r="AF83" i="1"/>
  <c r="AG83" i="1" s="1"/>
  <c r="R83" i="1"/>
  <c r="S83" i="1" s="1"/>
  <c r="I86" i="1"/>
  <c r="K85" i="1"/>
  <c r="M86" i="1" s="1"/>
  <c r="P86" i="1"/>
  <c r="Q85" i="1"/>
  <c r="O86" i="1"/>
  <c r="J85" i="1"/>
  <c r="L84" i="1"/>
  <c r="Y83" i="1"/>
  <c r="N84" i="1"/>
  <c r="P87" i="1" l="1"/>
  <c r="Y84" i="1"/>
  <c r="N85" i="1"/>
  <c r="K86" i="1"/>
  <c r="M87" i="1" s="1"/>
  <c r="I87" i="1"/>
  <c r="AF84" i="1"/>
  <c r="AG84" i="1" s="1"/>
  <c r="R84" i="1"/>
  <c r="S84" i="1" s="1"/>
  <c r="Z84" i="1" s="1"/>
  <c r="J86" i="1"/>
  <c r="L85" i="1"/>
  <c r="Z83" i="1"/>
  <c r="AA83" i="1" s="1"/>
  <c r="AC83" i="1" s="1"/>
  <c r="O87" i="1"/>
  <c r="Q86" i="1"/>
  <c r="AA84" i="1" l="1"/>
  <c r="AC84" i="1" s="1"/>
  <c r="O88" i="1"/>
  <c r="Q87" i="1"/>
  <c r="N86" i="1"/>
  <c r="Y85" i="1"/>
  <c r="L86" i="1"/>
  <c r="J87" i="1"/>
  <c r="AF85" i="1"/>
  <c r="AG85" i="1" s="1"/>
  <c r="R85" i="1"/>
  <c r="S85" i="1" s="1"/>
  <c r="I88" i="1"/>
  <c r="K87" i="1"/>
  <c r="M88" i="1" s="1"/>
  <c r="P88" i="1"/>
  <c r="J88" i="1" l="1"/>
  <c r="L87" i="1"/>
  <c r="P89" i="1"/>
  <c r="AF86" i="1"/>
  <c r="AG86" i="1" s="1"/>
  <c r="R86" i="1"/>
  <c r="S86" i="1" s="1"/>
  <c r="Z86" i="1" s="1"/>
  <c r="Y86" i="1"/>
  <c r="N87" i="1"/>
  <c r="K88" i="1"/>
  <c r="M89" i="1" s="1"/>
  <c r="I89" i="1"/>
  <c r="Q88" i="1"/>
  <c r="O89" i="1"/>
  <c r="Z85" i="1"/>
  <c r="AA85" i="1" s="1"/>
  <c r="AC85" i="1" s="1"/>
  <c r="P90" i="1" l="1"/>
  <c r="I90" i="1"/>
  <c r="K89" i="1"/>
  <c r="M90" i="1" s="1"/>
  <c r="O90" i="1"/>
  <c r="Q89" i="1"/>
  <c r="AF87" i="1"/>
  <c r="AG87" i="1" s="1"/>
  <c r="R87" i="1"/>
  <c r="S87" i="1" s="1"/>
  <c r="Y87" i="1"/>
  <c r="N88" i="1"/>
  <c r="AA86" i="1"/>
  <c r="AC86" i="1" s="1"/>
  <c r="J89" i="1"/>
  <c r="L88" i="1"/>
  <c r="L89" i="1" l="1"/>
  <c r="J90" i="1"/>
  <c r="I91" i="1"/>
  <c r="K90" i="1"/>
  <c r="M91" i="1" s="1"/>
  <c r="Q90" i="1"/>
  <c r="O91" i="1"/>
  <c r="AF88" i="1"/>
  <c r="AG88" i="1" s="1"/>
  <c r="R88" i="1"/>
  <c r="S88" i="1" s="1"/>
  <c r="Z88" i="1" s="1"/>
  <c r="N89" i="1"/>
  <c r="Y88" i="1"/>
  <c r="Z87" i="1"/>
  <c r="AA87" i="1" s="1"/>
  <c r="AC87" i="1" s="1"/>
  <c r="P91" i="1"/>
  <c r="P92" i="1" l="1"/>
  <c r="K91" i="1"/>
  <c r="M92" i="1" s="1"/>
  <c r="I92" i="1"/>
  <c r="Q91" i="1"/>
  <c r="O92" i="1"/>
  <c r="AA88" i="1"/>
  <c r="AC88" i="1" s="1"/>
  <c r="J91" i="1"/>
  <c r="L90" i="1"/>
  <c r="AF89" i="1"/>
  <c r="AG89" i="1" s="1"/>
  <c r="R89" i="1"/>
  <c r="S89" i="1" s="1"/>
  <c r="Z89" i="1" s="1"/>
  <c r="Y89" i="1"/>
  <c r="N90" i="1"/>
  <c r="AA89" i="1" l="1"/>
  <c r="AC89" i="1" s="1"/>
  <c r="O93" i="1"/>
  <c r="Q92" i="1"/>
  <c r="AF90" i="1"/>
  <c r="AG90" i="1" s="1"/>
  <c r="R90" i="1"/>
  <c r="S90" i="1" s="1"/>
  <c r="Z90" i="1" s="1"/>
  <c r="K92" i="1"/>
  <c r="M93" i="1" s="1"/>
  <c r="I93" i="1"/>
  <c r="N91" i="1"/>
  <c r="Y90" i="1"/>
  <c r="AA90" i="1" s="1"/>
  <c r="AC90" i="1" s="1"/>
  <c r="P93" i="1"/>
  <c r="L91" i="1"/>
  <c r="J92" i="1"/>
  <c r="AF91" i="1" l="1"/>
  <c r="AG91" i="1" s="1"/>
  <c r="R91" i="1"/>
  <c r="S91" i="1" s="1"/>
  <c r="Z91" i="1" s="1"/>
  <c r="I94" i="1"/>
  <c r="K93" i="1"/>
  <c r="M94" i="1" s="1"/>
  <c r="L92" i="1"/>
  <c r="J93" i="1"/>
  <c r="N92" i="1"/>
  <c r="Y91" i="1"/>
  <c r="AA91" i="1" s="1"/>
  <c r="AC91" i="1" s="1"/>
  <c r="P94" i="1"/>
  <c r="O94" i="1"/>
  <c r="Q93" i="1"/>
  <c r="AF92" i="1" l="1"/>
  <c r="AG92" i="1" s="1"/>
  <c r="R92" i="1"/>
  <c r="S92" i="1" s="1"/>
  <c r="L93" i="1"/>
  <c r="J94" i="1"/>
  <c r="N93" i="1"/>
  <c r="Y92" i="1"/>
  <c r="U92" i="1"/>
  <c r="Q94" i="1"/>
  <c r="O95" i="1"/>
  <c r="I95" i="1"/>
  <c r="K94" i="1"/>
  <c r="M95" i="1" s="1"/>
  <c r="P95" i="1"/>
  <c r="P96" i="1" l="1"/>
  <c r="J95" i="1"/>
  <c r="L94" i="1"/>
  <c r="AF93" i="1"/>
  <c r="AG93" i="1" s="1"/>
  <c r="R93" i="1"/>
  <c r="S93" i="1" s="1"/>
  <c r="Y93" i="1"/>
  <c r="N94" i="1"/>
  <c r="K95" i="1"/>
  <c r="M96" i="1" s="1"/>
  <c r="I96" i="1"/>
  <c r="Z92" i="1"/>
  <c r="AA92" i="1" s="1"/>
  <c r="AC92" i="1" s="1"/>
  <c r="T92" i="1"/>
  <c r="V92" i="1" s="1"/>
  <c r="O96" i="1"/>
  <c r="Q95" i="1"/>
  <c r="O97" i="1" l="1"/>
  <c r="Q96" i="1"/>
  <c r="I97" i="1"/>
  <c r="K96" i="1"/>
  <c r="M97" i="1" s="1"/>
  <c r="Y94" i="1"/>
  <c r="AA94" i="1" s="1"/>
  <c r="AC94" i="1" s="1"/>
  <c r="N95" i="1"/>
  <c r="Z93" i="1"/>
  <c r="AA93" i="1" s="1"/>
  <c r="AC93" i="1" s="1"/>
  <c r="L95" i="1"/>
  <c r="J96" i="1"/>
  <c r="AF94" i="1"/>
  <c r="AG94" i="1" s="1"/>
  <c r="R94" i="1"/>
  <c r="S94" i="1" s="1"/>
  <c r="Z94" i="1" s="1"/>
  <c r="P97" i="1"/>
  <c r="P98" i="1" l="1"/>
  <c r="AF95" i="1"/>
  <c r="AG95" i="1" s="1"/>
  <c r="R95" i="1"/>
  <c r="S95" i="1" s="1"/>
  <c r="I98" i="1"/>
  <c r="K97" i="1"/>
  <c r="M98" i="1" s="1"/>
  <c r="J97" i="1"/>
  <c r="L96" i="1"/>
  <c r="Y95" i="1"/>
  <c r="N96" i="1"/>
  <c r="Q97" i="1"/>
  <c r="O98" i="1"/>
  <c r="K98" i="1" l="1"/>
  <c r="M99" i="1" s="1"/>
  <c r="I99" i="1"/>
  <c r="Z95" i="1"/>
  <c r="J98" i="1"/>
  <c r="L97" i="1"/>
  <c r="O99" i="1"/>
  <c r="Q98" i="1"/>
  <c r="AF96" i="1"/>
  <c r="AG96" i="1" s="1"/>
  <c r="R96" i="1"/>
  <c r="S96" i="1" s="1"/>
  <c r="Z96" i="1" s="1"/>
  <c r="P99" i="1"/>
  <c r="AA95" i="1"/>
  <c r="AC95" i="1" s="1"/>
  <c r="Y96" i="1"/>
  <c r="N97" i="1"/>
  <c r="AA96" i="1" l="1"/>
  <c r="AC96" i="1" s="1"/>
  <c r="O100" i="1"/>
  <c r="Q99" i="1"/>
  <c r="N98" i="1"/>
  <c r="Y97" i="1"/>
  <c r="L98" i="1"/>
  <c r="J99" i="1"/>
  <c r="AF97" i="1"/>
  <c r="AG97" i="1" s="1"/>
  <c r="R97" i="1"/>
  <c r="S97" i="1" s="1"/>
  <c r="P100" i="1"/>
  <c r="I100" i="1"/>
  <c r="K99" i="1"/>
  <c r="M100" i="1" s="1"/>
  <c r="J100" i="1" l="1"/>
  <c r="L99" i="1"/>
  <c r="Y98" i="1"/>
  <c r="N99" i="1"/>
  <c r="K100" i="1"/>
  <c r="M101" i="1" s="1"/>
  <c r="I101" i="1"/>
  <c r="AF98" i="1"/>
  <c r="AG98" i="1" s="1"/>
  <c r="R98" i="1"/>
  <c r="S98" i="1" s="1"/>
  <c r="Z98" i="1" s="1"/>
  <c r="Z97" i="1"/>
  <c r="AA97" i="1" s="1"/>
  <c r="AC97" i="1" s="1"/>
  <c r="P101" i="1"/>
  <c r="Q100" i="1"/>
  <c r="O101" i="1"/>
  <c r="AA98" i="1" l="1"/>
  <c r="AC98" i="1" s="1"/>
  <c r="P102" i="1"/>
  <c r="I102" i="1"/>
  <c r="K101" i="1"/>
  <c r="M102" i="1" s="1"/>
  <c r="AF99" i="1"/>
  <c r="AG99" i="1" s="1"/>
  <c r="R99" i="1"/>
  <c r="S99" i="1" s="1"/>
  <c r="Y99" i="1"/>
  <c r="N100" i="1"/>
  <c r="J101" i="1"/>
  <c r="L100" i="1"/>
  <c r="O102" i="1"/>
  <c r="Q101" i="1"/>
  <c r="Z99" i="1" l="1"/>
  <c r="AA99" i="1" s="1"/>
  <c r="AC99" i="1" s="1"/>
  <c r="Q102" i="1"/>
  <c r="O103" i="1"/>
  <c r="I103" i="1"/>
  <c r="K102" i="1"/>
  <c r="M103" i="1" s="1"/>
  <c r="N101" i="1"/>
  <c r="Y100" i="1"/>
  <c r="L101" i="1"/>
  <c r="J102" i="1"/>
  <c r="AF100" i="1"/>
  <c r="AG100" i="1" s="1"/>
  <c r="R100" i="1"/>
  <c r="S100" i="1" s="1"/>
  <c r="Z100" i="1" s="1"/>
  <c r="P103" i="1"/>
  <c r="J103" i="1" l="1"/>
  <c r="L102" i="1"/>
  <c r="Y101" i="1"/>
  <c r="N102" i="1"/>
  <c r="AF101" i="1"/>
  <c r="AG101" i="1" s="1"/>
  <c r="R101" i="1"/>
  <c r="S101" i="1" s="1"/>
  <c r="Z101" i="1" s="1"/>
  <c r="P104" i="1"/>
  <c r="K103" i="1"/>
  <c r="M104" i="1" s="1"/>
  <c r="I104" i="1"/>
  <c r="Q103" i="1"/>
  <c r="O104" i="1"/>
  <c r="AA100" i="1"/>
  <c r="AC100" i="1" s="1"/>
  <c r="O105" i="1" l="1"/>
  <c r="Q104" i="1"/>
  <c r="AF102" i="1"/>
  <c r="AG102" i="1" s="1"/>
  <c r="R102" i="1"/>
  <c r="S102" i="1" s="1"/>
  <c r="Z102" i="1" s="1"/>
  <c r="K104" i="1"/>
  <c r="M105" i="1" s="1"/>
  <c r="I105" i="1"/>
  <c r="AA101" i="1"/>
  <c r="AC101" i="1" s="1"/>
  <c r="P105" i="1"/>
  <c r="N103" i="1"/>
  <c r="Y102" i="1"/>
  <c r="L103" i="1"/>
  <c r="J104" i="1"/>
  <c r="AA102" i="1" l="1"/>
  <c r="AC102" i="1" s="1"/>
  <c r="L104" i="1"/>
  <c r="J105" i="1"/>
  <c r="I106" i="1"/>
  <c r="K105" i="1"/>
  <c r="M106" i="1" s="1"/>
  <c r="N104" i="1"/>
  <c r="Y103" i="1"/>
  <c r="AF103" i="1"/>
  <c r="AG103" i="1" s="1"/>
  <c r="R103" i="1"/>
  <c r="S103" i="1" s="1"/>
  <c r="Z103" i="1" s="1"/>
  <c r="P106" i="1"/>
  <c r="O106" i="1"/>
  <c r="Q105" i="1"/>
  <c r="AA103" i="1" l="1"/>
  <c r="AC103" i="1" s="1"/>
  <c r="AF104" i="1"/>
  <c r="AG104" i="1" s="1"/>
  <c r="R104" i="1"/>
  <c r="S104" i="1" s="1"/>
  <c r="Q106" i="1"/>
  <c r="O107" i="1"/>
  <c r="I107" i="1"/>
  <c r="K106" i="1"/>
  <c r="M107" i="1" s="1"/>
  <c r="L105" i="1"/>
  <c r="J106" i="1"/>
  <c r="P107" i="1"/>
  <c r="N105" i="1"/>
  <c r="Y104" i="1"/>
  <c r="U104" i="1"/>
  <c r="Y105" i="1" l="1"/>
  <c r="N106" i="1"/>
  <c r="AF105" i="1"/>
  <c r="AG105" i="1" s="1"/>
  <c r="R105" i="1"/>
  <c r="S105" i="1" s="1"/>
  <c r="O108" i="1"/>
  <c r="Q107" i="1"/>
  <c r="AA104" i="1"/>
  <c r="AC104" i="1" s="1"/>
  <c r="K107" i="1"/>
  <c r="M108" i="1" s="1"/>
  <c r="I108" i="1"/>
  <c r="P108" i="1"/>
  <c r="Z104" i="1"/>
  <c r="T104" i="1"/>
  <c r="V104" i="1" s="1"/>
  <c r="J107" i="1"/>
  <c r="L106" i="1"/>
  <c r="O109" i="1" l="1"/>
  <c r="Q108" i="1"/>
  <c r="L107" i="1"/>
  <c r="J108" i="1"/>
  <c r="P109" i="1"/>
  <c r="AF106" i="1"/>
  <c r="AG106" i="1" s="1"/>
  <c r="R106" i="1"/>
  <c r="S106" i="1" s="1"/>
  <c r="Z106" i="1" s="1"/>
  <c r="I109" i="1"/>
  <c r="K108" i="1"/>
  <c r="M109" i="1" s="1"/>
  <c r="Z105" i="1"/>
  <c r="AA105" i="1" s="1"/>
  <c r="AC105" i="1" s="1"/>
  <c r="Y106" i="1"/>
  <c r="AA106" i="1" s="1"/>
  <c r="AC106" i="1" s="1"/>
  <c r="N107" i="1"/>
  <c r="AF107" i="1" l="1"/>
  <c r="AG107" i="1" s="1"/>
  <c r="R107" i="1"/>
  <c r="S107" i="1" s="1"/>
  <c r="P110" i="1"/>
  <c r="J109" i="1"/>
  <c r="L108" i="1"/>
  <c r="Y107" i="1"/>
  <c r="N108" i="1"/>
  <c r="I110" i="1"/>
  <c r="K109" i="1"/>
  <c r="M110" i="1" s="1"/>
  <c r="Q109" i="1"/>
  <c r="O110" i="1"/>
  <c r="Y108" i="1" l="1"/>
  <c r="N109" i="1"/>
  <c r="AF108" i="1"/>
  <c r="AG108" i="1" s="1"/>
  <c r="R108" i="1"/>
  <c r="S108" i="1" s="1"/>
  <c r="Z108" i="1" s="1"/>
  <c r="J110" i="1"/>
  <c r="L109" i="1"/>
  <c r="O111" i="1"/>
  <c r="Q110" i="1"/>
  <c r="P111" i="1"/>
  <c r="K110" i="1"/>
  <c r="M111" i="1" s="1"/>
  <c r="I111" i="1"/>
  <c r="Z107" i="1"/>
  <c r="AA107" i="1" s="1"/>
  <c r="AC107" i="1" s="1"/>
  <c r="N110" i="1" l="1"/>
  <c r="Y109" i="1"/>
  <c r="O112" i="1"/>
  <c r="Q111" i="1"/>
  <c r="L110" i="1"/>
  <c r="J111" i="1"/>
  <c r="AF109" i="1"/>
  <c r="AG109" i="1" s="1"/>
  <c r="R109" i="1"/>
  <c r="S109" i="1" s="1"/>
  <c r="P112" i="1"/>
  <c r="I112" i="1"/>
  <c r="K111" i="1"/>
  <c r="M112" i="1" s="1"/>
  <c r="AA108" i="1"/>
  <c r="AC108" i="1" s="1"/>
  <c r="Y110" i="1" l="1"/>
  <c r="N111" i="1"/>
  <c r="K112" i="1"/>
  <c r="M113" i="1" s="1"/>
  <c r="I113" i="1"/>
  <c r="Q112" i="1"/>
  <c r="O113" i="1"/>
  <c r="P113" i="1"/>
  <c r="J112" i="1"/>
  <c r="L111" i="1"/>
  <c r="Z109" i="1"/>
  <c r="AA109" i="1" s="1"/>
  <c r="AC109" i="1" s="1"/>
  <c r="AF110" i="1"/>
  <c r="AG110" i="1" s="1"/>
  <c r="R110" i="1"/>
  <c r="S110" i="1" s="1"/>
  <c r="Z110" i="1" s="1"/>
  <c r="O114" i="1" l="1"/>
  <c r="Q113" i="1"/>
  <c r="J113" i="1"/>
  <c r="L112" i="1"/>
  <c r="I114" i="1"/>
  <c r="K113" i="1"/>
  <c r="M114" i="1" s="1"/>
  <c r="P114" i="1"/>
  <c r="AF111" i="1"/>
  <c r="AG111" i="1" s="1"/>
  <c r="R111" i="1"/>
  <c r="S111" i="1" s="1"/>
  <c r="Y111" i="1"/>
  <c r="N112" i="1"/>
  <c r="AA110" i="1"/>
  <c r="AC110" i="1" s="1"/>
  <c r="P115" i="1" l="1"/>
  <c r="AF112" i="1"/>
  <c r="AG112" i="1" s="1"/>
  <c r="R112" i="1"/>
  <c r="S112" i="1" s="1"/>
  <c r="Z112" i="1" s="1"/>
  <c r="I115" i="1"/>
  <c r="K114" i="1"/>
  <c r="M115" i="1" s="1"/>
  <c r="N113" i="1"/>
  <c r="Y112" i="1"/>
  <c r="Z111" i="1"/>
  <c r="AA111" i="1" s="1"/>
  <c r="AC111" i="1" s="1"/>
  <c r="L113" i="1"/>
  <c r="J114" i="1"/>
  <c r="Q114" i="1"/>
  <c r="O115" i="1"/>
  <c r="Q115" i="1" l="1"/>
  <c r="O116" i="1"/>
  <c r="J115" i="1"/>
  <c r="L114" i="1"/>
  <c r="K115" i="1"/>
  <c r="M116" i="1" s="1"/>
  <c r="I116" i="1"/>
  <c r="Y113" i="1"/>
  <c r="N114" i="1"/>
  <c r="AA112" i="1"/>
  <c r="AC112" i="1" s="1"/>
  <c r="P116" i="1"/>
  <c r="AF113" i="1"/>
  <c r="AG113" i="1" s="1"/>
  <c r="R113" i="1"/>
  <c r="S113" i="1" s="1"/>
  <c r="Z113" i="1" s="1"/>
  <c r="AF114" i="1" l="1"/>
  <c r="AG114" i="1" s="1"/>
  <c r="R114" i="1"/>
  <c r="S114" i="1" s="1"/>
  <c r="Z114" i="1" s="1"/>
  <c r="AA113" i="1"/>
  <c r="AC113" i="1" s="1"/>
  <c r="K116" i="1"/>
  <c r="M117" i="1" s="1"/>
  <c r="I117" i="1"/>
  <c r="P117" i="1"/>
  <c r="N115" i="1"/>
  <c r="Y114" i="1"/>
  <c r="AA114" i="1" s="1"/>
  <c r="AC114" i="1" s="1"/>
  <c r="L115" i="1"/>
  <c r="J116" i="1"/>
  <c r="O117" i="1"/>
  <c r="Q116" i="1"/>
  <c r="O118" i="1" l="1"/>
  <c r="Q117" i="1"/>
  <c r="I118" i="1"/>
  <c r="K117" i="1"/>
  <c r="M118" i="1" s="1"/>
  <c r="L116" i="1"/>
  <c r="J117" i="1"/>
  <c r="P118" i="1"/>
  <c r="N116" i="1"/>
  <c r="Y115" i="1"/>
  <c r="AF115" i="1"/>
  <c r="AG115" i="1" s="1"/>
  <c r="R115" i="1"/>
  <c r="S115" i="1" s="1"/>
  <c r="Z115" i="1" s="1"/>
  <c r="AA115" i="1" l="1"/>
  <c r="AC115" i="1" s="1"/>
  <c r="P119" i="1"/>
  <c r="L117" i="1"/>
  <c r="J118" i="1"/>
  <c r="N117" i="1"/>
  <c r="Y116" i="1"/>
  <c r="U116" i="1"/>
  <c r="I119" i="1"/>
  <c r="K118" i="1"/>
  <c r="M119" i="1" s="1"/>
  <c r="AF116" i="1"/>
  <c r="AG116" i="1" s="1"/>
  <c r="R116" i="1"/>
  <c r="S116" i="1" s="1"/>
  <c r="Q118" i="1"/>
  <c r="O119" i="1"/>
  <c r="O120" i="1" l="1"/>
  <c r="Q119" i="1"/>
  <c r="AF117" i="1"/>
  <c r="AG117" i="1" s="1"/>
  <c r="R117" i="1"/>
  <c r="S117" i="1" s="1"/>
  <c r="J119" i="1"/>
  <c r="L118" i="1"/>
  <c r="Z116" i="1"/>
  <c r="AA116" i="1" s="1"/>
  <c r="AC116" i="1" s="1"/>
  <c r="T116" i="1"/>
  <c r="V116" i="1" s="1"/>
  <c r="Y117" i="1"/>
  <c r="N118" i="1"/>
  <c r="P120" i="1"/>
  <c r="K119" i="1"/>
  <c r="M120" i="1" s="1"/>
  <c r="I120" i="1"/>
  <c r="P121" i="1" l="1"/>
  <c r="Y118" i="1"/>
  <c r="N119" i="1"/>
  <c r="L119" i="1"/>
  <c r="J120" i="1"/>
  <c r="Z117" i="1"/>
  <c r="AA117" i="1" s="1"/>
  <c r="AC117" i="1" s="1"/>
  <c r="AF118" i="1"/>
  <c r="AG118" i="1" s="1"/>
  <c r="R118" i="1"/>
  <c r="S118" i="1" s="1"/>
  <c r="Z118" i="1" s="1"/>
  <c r="O121" i="1"/>
  <c r="Q120" i="1"/>
  <c r="I121" i="1"/>
  <c r="K120" i="1"/>
  <c r="M121" i="1" s="1"/>
  <c r="AA118" i="1" l="1"/>
  <c r="AC118" i="1" s="1"/>
  <c r="I122" i="1"/>
  <c r="K121" i="1"/>
  <c r="M122" i="1" s="1"/>
  <c r="J121" i="1"/>
  <c r="L120" i="1"/>
  <c r="Y119" i="1"/>
  <c r="N120" i="1"/>
  <c r="Q121" i="1"/>
  <c r="O122" i="1"/>
  <c r="AF119" i="1"/>
  <c r="AG119" i="1" s="1"/>
  <c r="R119" i="1"/>
  <c r="S119" i="1" s="1"/>
  <c r="Z119" i="1" s="1"/>
  <c r="P122" i="1"/>
  <c r="AA119" i="1" l="1"/>
  <c r="AC119" i="1" s="1"/>
  <c r="AF120" i="1"/>
  <c r="AG120" i="1" s="1"/>
  <c r="R120" i="1"/>
  <c r="S120" i="1" s="1"/>
  <c r="Y120" i="1"/>
  <c r="N121" i="1"/>
  <c r="J122" i="1"/>
  <c r="L121" i="1"/>
  <c r="P123" i="1"/>
  <c r="O123" i="1"/>
  <c r="Q122" i="1"/>
  <c r="K122" i="1"/>
  <c r="M123" i="1" s="1"/>
  <c r="I123" i="1"/>
  <c r="P124" i="1" l="1"/>
  <c r="N122" i="1"/>
  <c r="Y121" i="1"/>
  <c r="L122" i="1"/>
  <c r="J123" i="1"/>
  <c r="AF121" i="1"/>
  <c r="AG121" i="1" s="1"/>
  <c r="R121" i="1"/>
  <c r="S121" i="1" s="1"/>
  <c r="Z121" i="1" s="1"/>
  <c r="I124" i="1"/>
  <c r="K123" i="1"/>
  <c r="M124" i="1" s="1"/>
  <c r="O124" i="1"/>
  <c r="Q123" i="1"/>
  <c r="Z120" i="1"/>
  <c r="AA120" i="1" s="1"/>
  <c r="AC120" i="1" s="1"/>
  <c r="AA121" i="1" l="1"/>
  <c r="AC121" i="1" s="1"/>
  <c r="Y122" i="1"/>
  <c r="N123" i="1"/>
  <c r="Q124" i="1"/>
  <c r="O125" i="1"/>
  <c r="J124" i="1"/>
  <c r="L123" i="1"/>
  <c r="AF122" i="1"/>
  <c r="AG122" i="1" s="1"/>
  <c r="R122" i="1"/>
  <c r="S122" i="1" s="1"/>
  <c r="Z122" i="1" s="1"/>
  <c r="K124" i="1"/>
  <c r="M125" i="1" s="1"/>
  <c r="I125" i="1"/>
  <c r="P125" i="1"/>
  <c r="P126" i="1" l="1"/>
  <c r="J125" i="1"/>
  <c r="L124" i="1"/>
  <c r="Y123" i="1"/>
  <c r="N124" i="1"/>
  <c r="I126" i="1"/>
  <c r="K125" i="1"/>
  <c r="M126" i="1" s="1"/>
  <c r="AF123" i="1"/>
  <c r="AG123" i="1" s="1"/>
  <c r="R123" i="1"/>
  <c r="S123" i="1" s="1"/>
  <c r="O126" i="1"/>
  <c r="Q125" i="1"/>
  <c r="AA122" i="1"/>
  <c r="AC122" i="1" s="1"/>
  <c r="AF124" i="1" l="1"/>
  <c r="AG124" i="1" s="1"/>
  <c r="R124" i="1"/>
  <c r="S124" i="1" s="1"/>
  <c r="Z124" i="1" s="1"/>
  <c r="Q126" i="1"/>
  <c r="O127" i="1"/>
  <c r="N125" i="1"/>
  <c r="Y124" i="1"/>
  <c r="AA124" i="1" s="1"/>
  <c r="AC124" i="1" s="1"/>
  <c r="Z123" i="1"/>
  <c r="AA123" i="1" s="1"/>
  <c r="AC123" i="1" s="1"/>
  <c r="L125" i="1"/>
  <c r="J126" i="1"/>
  <c r="I127" i="1"/>
  <c r="K126" i="1"/>
  <c r="M127" i="1" s="1"/>
  <c r="P127" i="1"/>
  <c r="AF125" i="1" l="1"/>
  <c r="AG125" i="1" s="1"/>
  <c r="R125" i="1"/>
  <c r="S125" i="1" s="1"/>
  <c r="Z125" i="1" s="1"/>
  <c r="K127" i="1"/>
  <c r="M128" i="1" s="1"/>
  <c r="I128" i="1"/>
  <c r="Q127" i="1"/>
  <c r="O128" i="1"/>
  <c r="P128" i="1"/>
  <c r="J127" i="1"/>
  <c r="L126" i="1"/>
  <c r="Y125" i="1"/>
  <c r="AA125" i="1" s="1"/>
  <c r="AC125" i="1" s="1"/>
  <c r="N126" i="1"/>
  <c r="O129" i="1" l="1"/>
  <c r="Q128" i="1"/>
  <c r="K128" i="1"/>
  <c r="M129" i="1" s="1"/>
  <c r="I129" i="1"/>
  <c r="AF126" i="1"/>
  <c r="AG126" i="1" s="1"/>
  <c r="R126" i="1"/>
  <c r="S126" i="1" s="1"/>
  <c r="Z126" i="1" s="1"/>
  <c r="N127" i="1"/>
  <c r="Y126" i="1"/>
  <c r="AA126" i="1" s="1"/>
  <c r="AC126" i="1" s="1"/>
  <c r="L127" i="1"/>
  <c r="J128" i="1"/>
  <c r="P129" i="1"/>
  <c r="I130" i="1" l="1"/>
  <c r="K129" i="1"/>
  <c r="M130" i="1" s="1"/>
  <c r="P130" i="1"/>
  <c r="L128" i="1"/>
  <c r="J129" i="1"/>
  <c r="AF127" i="1"/>
  <c r="AG127" i="1" s="1"/>
  <c r="R127" i="1"/>
  <c r="S127" i="1" s="1"/>
  <c r="Z127" i="1" s="1"/>
  <c r="N128" i="1"/>
  <c r="Y127" i="1"/>
  <c r="O130" i="1"/>
  <c r="Q129" i="1"/>
  <c r="L129" i="1" l="1"/>
  <c r="J130" i="1"/>
  <c r="N129" i="1"/>
  <c r="Y128" i="1"/>
  <c r="U128" i="1"/>
  <c r="Q130" i="1"/>
  <c r="O131" i="1"/>
  <c r="AA127" i="1"/>
  <c r="AC127" i="1" s="1"/>
  <c r="P131" i="1"/>
  <c r="AF128" i="1"/>
  <c r="AG128" i="1" s="1"/>
  <c r="R128" i="1"/>
  <c r="S128" i="1" s="1"/>
  <c r="I131" i="1"/>
  <c r="K130" i="1"/>
  <c r="M131" i="1" s="1"/>
  <c r="O132" i="1" l="1"/>
  <c r="Q131" i="1"/>
  <c r="K131" i="1"/>
  <c r="M132" i="1" s="1"/>
  <c r="I132" i="1"/>
  <c r="Z128" i="1"/>
  <c r="T128" i="1"/>
  <c r="V128" i="1" s="1"/>
  <c r="AA128" i="1"/>
  <c r="AC128" i="1" s="1"/>
  <c r="AF129" i="1"/>
  <c r="AG129" i="1" s="1"/>
  <c r="R129" i="1"/>
  <c r="S129" i="1" s="1"/>
  <c r="P132" i="1"/>
  <c r="J131" i="1"/>
  <c r="L130" i="1"/>
  <c r="Y129" i="1"/>
  <c r="N130" i="1"/>
  <c r="Y130" i="1" l="1"/>
  <c r="N131" i="1"/>
  <c r="L131" i="1"/>
  <c r="J132" i="1"/>
  <c r="P133" i="1"/>
  <c r="I133" i="1"/>
  <c r="K132" i="1"/>
  <c r="M133" i="1" s="1"/>
  <c r="AF130" i="1"/>
  <c r="AG130" i="1" s="1"/>
  <c r="R130" i="1"/>
  <c r="S130" i="1" s="1"/>
  <c r="Z130" i="1" s="1"/>
  <c r="Z129" i="1"/>
  <c r="AA129" i="1" s="1"/>
  <c r="AC129" i="1" s="1"/>
  <c r="O133" i="1"/>
  <c r="Q132" i="1"/>
  <c r="P134" i="1" l="1"/>
  <c r="Q133" i="1"/>
  <c r="O134" i="1"/>
  <c r="J133" i="1"/>
  <c r="L132" i="1"/>
  <c r="Y131" i="1"/>
  <c r="N132" i="1"/>
  <c r="AF131" i="1"/>
  <c r="AG131" i="1" s="1"/>
  <c r="R131" i="1"/>
  <c r="S131" i="1" s="1"/>
  <c r="I134" i="1"/>
  <c r="K133" i="1"/>
  <c r="M134" i="1" s="1"/>
  <c r="AA130" i="1"/>
  <c r="AC130" i="1" s="1"/>
  <c r="Y132" i="1" l="1"/>
  <c r="N133" i="1"/>
  <c r="J134" i="1"/>
  <c r="L133" i="1"/>
  <c r="O135" i="1"/>
  <c r="Q134" i="1"/>
  <c r="K134" i="1"/>
  <c r="M135" i="1" s="1"/>
  <c r="I135" i="1"/>
  <c r="Z131" i="1"/>
  <c r="AA131" i="1" s="1"/>
  <c r="AC131" i="1" s="1"/>
  <c r="P135" i="1"/>
  <c r="AF132" i="1"/>
  <c r="AG132" i="1" s="1"/>
  <c r="R132" i="1"/>
  <c r="S132" i="1" s="1"/>
  <c r="Z132" i="1" s="1"/>
  <c r="O136" i="1" l="1"/>
  <c r="Q135" i="1"/>
  <c r="N134" i="1"/>
  <c r="Y133" i="1"/>
  <c r="P136" i="1"/>
  <c r="L134" i="1"/>
  <c r="J135" i="1"/>
  <c r="AF133" i="1"/>
  <c r="AG133" i="1" s="1"/>
  <c r="R133" i="1"/>
  <c r="S133" i="1" s="1"/>
  <c r="Z133" i="1" s="1"/>
  <c r="AA132" i="1"/>
  <c r="AC132" i="1" s="1"/>
  <c r="I136" i="1"/>
  <c r="K135" i="1"/>
  <c r="M136" i="1" s="1"/>
  <c r="K136" i="1" l="1"/>
  <c r="M137" i="1" s="1"/>
  <c r="I137" i="1"/>
  <c r="P137" i="1"/>
  <c r="AA133" i="1"/>
  <c r="AC133" i="1" s="1"/>
  <c r="AF134" i="1"/>
  <c r="AG134" i="1" s="1"/>
  <c r="R134" i="1"/>
  <c r="S134" i="1" s="1"/>
  <c r="Z134" i="1" s="1"/>
  <c r="J136" i="1"/>
  <c r="L135" i="1"/>
  <c r="Y134" i="1"/>
  <c r="N135" i="1"/>
  <c r="Q136" i="1"/>
  <c r="O137" i="1"/>
  <c r="O138" i="1" l="1"/>
  <c r="Q137" i="1"/>
  <c r="P138" i="1"/>
  <c r="AA134" i="1"/>
  <c r="AC134" i="1" s="1"/>
  <c r="Y135" i="1"/>
  <c r="N136" i="1"/>
  <c r="J137" i="1"/>
  <c r="L136" i="1"/>
  <c r="I138" i="1"/>
  <c r="K137" i="1"/>
  <c r="M138" i="1" s="1"/>
  <c r="AF135" i="1"/>
  <c r="AG135" i="1" s="1"/>
  <c r="R135" i="1"/>
  <c r="S135" i="1" s="1"/>
  <c r="AF136" i="1" l="1"/>
  <c r="AG136" i="1" s="1"/>
  <c r="R136" i="1"/>
  <c r="S136" i="1" s="1"/>
  <c r="Z136" i="1" s="1"/>
  <c r="I139" i="1"/>
  <c r="K138" i="1"/>
  <c r="M139" i="1" s="1"/>
  <c r="P139" i="1"/>
  <c r="N137" i="1"/>
  <c r="Y136" i="1"/>
  <c r="Z135" i="1"/>
  <c r="AA135" i="1" s="1"/>
  <c r="AC135" i="1" s="1"/>
  <c r="L137" i="1"/>
  <c r="J138" i="1"/>
  <c r="Q138" i="1"/>
  <c r="O139" i="1"/>
  <c r="Q139" i="1" l="1"/>
  <c r="O140" i="1"/>
  <c r="AF137" i="1"/>
  <c r="AG137" i="1" s="1"/>
  <c r="R137" i="1"/>
  <c r="S137" i="1" s="1"/>
  <c r="Z137" i="1" s="1"/>
  <c r="J139" i="1"/>
  <c r="L138" i="1"/>
  <c r="P140" i="1"/>
  <c r="AA136" i="1"/>
  <c r="AC136" i="1" s="1"/>
  <c r="Y137" i="1"/>
  <c r="N138" i="1"/>
  <c r="K139" i="1"/>
  <c r="M140" i="1" s="1"/>
  <c r="I140" i="1"/>
  <c r="AA137" i="1" l="1"/>
  <c r="AC137" i="1" s="1"/>
  <c r="N139" i="1"/>
  <c r="Y138" i="1"/>
  <c r="K140" i="1"/>
  <c r="M141" i="1" s="1"/>
  <c r="I141" i="1"/>
  <c r="L139" i="1"/>
  <c r="J140" i="1"/>
  <c r="AF138" i="1"/>
  <c r="AG138" i="1" s="1"/>
  <c r="R138" i="1"/>
  <c r="S138" i="1" s="1"/>
  <c r="Z138" i="1" s="1"/>
  <c r="O141" i="1"/>
  <c r="Q140" i="1"/>
  <c r="P141" i="1"/>
  <c r="L140" i="1" l="1"/>
  <c r="J141" i="1"/>
  <c r="P142" i="1"/>
  <c r="N140" i="1"/>
  <c r="Y139" i="1"/>
  <c r="I142" i="1"/>
  <c r="K141" i="1"/>
  <c r="M142" i="1" s="1"/>
  <c r="AA138" i="1"/>
  <c r="AC138" i="1" s="1"/>
  <c r="O142" i="1"/>
  <c r="Q141" i="1"/>
  <c r="AF139" i="1"/>
  <c r="AG139" i="1" s="1"/>
  <c r="R139" i="1"/>
  <c r="S139" i="1" s="1"/>
  <c r="Z139" i="1" s="1"/>
  <c r="I143" i="1" l="1"/>
  <c r="K142" i="1"/>
  <c r="M143" i="1" s="1"/>
  <c r="AA139" i="1"/>
  <c r="AC139" i="1" s="1"/>
  <c r="AF140" i="1"/>
  <c r="AG140" i="1" s="1"/>
  <c r="R140" i="1"/>
  <c r="S140" i="1" s="1"/>
  <c r="O143" i="1"/>
  <c r="Q142" i="1"/>
  <c r="P143" i="1"/>
  <c r="L141" i="1"/>
  <c r="J142" i="1"/>
  <c r="N141" i="1"/>
  <c r="Y140" i="1"/>
  <c r="U140" i="1"/>
  <c r="Q143" i="1" l="1"/>
  <c r="O144" i="1"/>
  <c r="AF141" i="1"/>
  <c r="AG141" i="1" s="1"/>
  <c r="R141" i="1"/>
  <c r="S141" i="1" s="1"/>
  <c r="Z140" i="1"/>
  <c r="AA140" i="1" s="1"/>
  <c r="AC140" i="1" s="1"/>
  <c r="T140" i="1"/>
  <c r="V140" i="1" s="1"/>
  <c r="J143" i="1"/>
  <c r="L142" i="1"/>
  <c r="N142" i="1"/>
  <c r="Y141" i="1"/>
  <c r="P144" i="1"/>
  <c r="I144" i="1"/>
  <c r="K143" i="1"/>
  <c r="M144" i="1" s="1"/>
  <c r="Z141" i="1" l="1"/>
  <c r="J144" i="1"/>
  <c r="L143" i="1"/>
  <c r="AA141" i="1"/>
  <c r="AC141" i="1" s="1"/>
  <c r="O145" i="1"/>
  <c r="Q144" i="1"/>
  <c r="AF142" i="1"/>
  <c r="AG142" i="1" s="1"/>
  <c r="R142" i="1"/>
  <c r="S142" i="1" s="1"/>
  <c r="Z142" i="1" s="1"/>
  <c r="K144" i="1"/>
  <c r="M145" i="1" s="1"/>
  <c r="I145" i="1"/>
  <c r="P145" i="1"/>
  <c r="N143" i="1"/>
  <c r="Y142" i="1"/>
  <c r="AA142" i="1" l="1"/>
  <c r="AC142" i="1" s="1"/>
  <c r="AF143" i="1"/>
  <c r="AG143" i="1" s="1"/>
  <c r="R143" i="1"/>
  <c r="S143" i="1" s="1"/>
  <c r="Z143" i="1" s="1"/>
  <c r="P146" i="1"/>
  <c r="Y143" i="1"/>
  <c r="AA143" i="1" s="1"/>
  <c r="AC143" i="1" s="1"/>
  <c r="N144" i="1"/>
  <c r="I146" i="1"/>
  <c r="K145" i="1"/>
  <c r="M146" i="1" s="1"/>
  <c r="L144" i="1"/>
  <c r="J145" i="1"/>
  <c r="O146" i="1"/>
  <c r="Q145" i="1"/>
  <c r="AF144" i="1" l="1"/>
  <c r="AG144" i="1" s="1"/>
  <c r="R144" i="1"/>
  <c r="S144" i="1" s="1"/>
  <c r="Q146" i="1"/>
  <c r="O147" i="1"/>
  <c r="J146" i="1"/>
  <c r="L145" i="1"/>
  <c r="Y144" i="1"/>
  <c r="N145" i="1"/>
  <c r="P147" i="1"/>
  <c r="K146" i="1"/>
  <c r="M147" i="1" s="1"/>
  <c r="I147" i="1"/>
  <c r="AF145" i="1" l="1"/>
  <c r="AG145" i="1" s="1"/>
  <c r="R145" i="1"/>
  <c r="S145" i="1" s="1"/>
  <c r="Z145" i="1" s="1"/>
  <c r="Y145" i="1"/>
  <c r="AA145" i="1" s="1"/>
  <c r="AC145" i="1" s="1"/>
  <c r="N146" i="1"/>
  <c r="J147" i="1"/>
  <c r="L146" i="1"/>
  <c r="I148" i="1"/>
  <c r="K147" i="1"/>
  <c r="M148" i="1" s="1"/>
  <c r="O148" i="1"/>
  <c r="Q147" i="1"/>
  <c r="P148" i="1"/>
  <c r="Z144" i="1"/>
  <c r="AA144" i="1" s="1"/>
  <c r="AC144" i="1" s="1"/>
  <c r="N147" i="1" l="1"/>
  <c r="Y146" i="1"/>
  <c r="L147" i="1"/>
  <c r="J148" i="1"/>
  <c r="P149" i="1"/>
  <c r="AF146" i="1"/>
  <c r="AG146" i="1" s="1"/>
  <c r="R146" i="1"/>
  <c r="S146" i="1" s="1"/>
  <c r="Q148" i="1"/>
  <c r="O149" i="1"/>
  <c r="I149" i="1"/>
  <c r="K148" i="1"/>
  <c r="M149" i="1" s="1"/>
  <c r="P150" i="1" l="1"/>
  <c r="O150" i="1"/>
  <c r="Q149" i="1"/>
  <c r="J149" i="1"/>
  <c r="L148" i="1"/>
  <c r="Y147" i="1"/>
  <c r="N148" i="1"/>
  <c r="K149" i="1"/>
  <c r="M150" i="1" s="1"/>
  <c r="I150" i="1"/>
  <c r="Z146" i="1"/>
  <c r="AA146" i="1"/>
  <c r="AC146" i="1" s="1"/>
  <c r="AF147" i="1"/>
  <c r="AG147" i="1" s="1"/>
  <c r="R147" i="1"/>
  <c r="S147" i="1" s="1"/>
  <c r="Z147" i="1" s="1"/>
  <c r="AA147" i="1" l="1"/>
  <c r="AC147" i="1" s="1"/>
  <c r="Y148" i="1"/>
  <c r="N149" i="1"/>
  <c r="O151" i="1"/>
  <c r="Q150" i="1"/>
  <c r="L149" i="1"/>
  <c r="J150" i="1"/>
  <c r="I151" i="1"/>
  <c r="K150" i="1"/>
  <c r="M151" i="1" s="1"/>
  <c r="P151" i="1"/>
  <c r="AF148" i="1"/>
  <c r="AG148" i="1" s="1"/>
  <c r="R148" i="1"/>
  <c r="S148" i="1" s="1"/>
  <c r="Z148" i="1" s="1"/>
  <c r="J151" i="1" l="1"/>
  <c r="L150" i="1"/>
  <c r="Y149" i="1"/>
  <c r="N150" i="1"/>
  <c r="Q151" i="1"/>
  <c r="O152" i="1"/>
  <c r="P152" i="1"/>
  <c r="AF149" i="1"/>
  <c r="AG149" i="1" s="1"/>
  <c r="R149" i="1"/>
  <c r="S149" i="1" s="1"/>
  <c r="Z149" i="1" s="1"/>
  <c r="AA148" i="1"/>
  <c r="AC148" i="1" s="1"/>
  <c r="I152" i="1"/>
  <c r="K151" i="1"/>
  <c r="M152" i="1" s="1"/>
  <c r="Q152" i="1" l="1"/>
  <c r="O153" i="1"/>
  <c r="AF150" i="1"/>
  <c r="AG150" i="1" s="1"/>
  <c r="R150" i="1"/>
  <c r="S150" i="1" s="1"/>
  <c r="Z150" i="1" s="1"/>
  <c r="AA149" i="1"/>
  <c r="AC149" i="1" s="1"/>
  <c r="Y150" i="1"/>
  <c r="AA150" i="1" s="1"/>
  <c r="AC150" i="1" s="1"/>
  <c r="N151" i="1"/>
  <c r="K152" i="1"/>
  <c r="M153" i="1" s="1"/>
  <c r="I153" i="1"/>
  <c r="P153" i="1"/>
  <c r="J152" i="1"/>
  <c r="L151" i="1"/>
  <c r="AF151" i="1" l="1"/>
  <c r="AG151" i="1" s="1"/>
  <c r="R151" i="1"/>
  <c r="S151" i="1" s="1"/>
  <c r="Z151" i="1" s="1"/>
  <c r="N152" i="1"/>
  <c r="Y151" i="1"/>
  <c r="AA151" i="1" s="1"/>
  <c r="AC151" i="1" s="1"/>
  <c r="P154" i="1"/>
  <c r="O154" i="1"/>
  <c r="Q153" i="1"/>
  <c r="L152" i="1"/>
  <c r="J153" i="1"/>
  <c r="K153" i="1"/>
  <c r="M154" i="1" s="1"/>
  <c r="I154" i="1"/>
  <c r="O155" i="1" l="1"/>
  <c r="Q154" i="1"/>
  <c r="P155" i="1"/>
  <c r="L153" i="1"/>
  <c r="J154" i="1"/>
  <c r="AF152" i="1"/>
  <c r="AG152" i="1" s="1"/>
  <c r="R152" i="1"/>
  <c r="S152" i="1" s="1"/>
  <c r="Y152" i="1"/>
  <c r="N153" i="1"/>
  <c r="U152" i="1"/>
  <c r="I155" i="1"/>
  <c r="K154" i="1"/>
  <c r="M155" i="1" s="1"/>
  <c r="J155" i="1" l="1"/>
  <c r="L154" i="1"/>
  <c r="Y153" i="1"/>
  <c r="N154" i="1"/>
  <c r="I156" i="1"/>
  <c r="K155" i="1"/>
  <c r="M156" i="1" s="1"/>
  <c r="AF153" i="1"/>
  <c r="AG153" i="1" s="1"/>
  <c r="R153" i="1"/>
  <c r="S153" i="1" s="1"/>
  <c r="P156" i="1"/>
  <c r="Z152" i="1"/>
  <c r="AA152" i="1" s="1"/>
  <c r="AC152" i="1" s="1"/>
  <c r="T152" i="1"/>
  <c r="V152" i="1" s="1"/>
  <c r="Q155" i="1"/>
  <c r="O156" i="1"/>
  <c r="K156" i="1" l="1"/>
  <c r="M157" i="1" s="1"/>
  <c r="I157" i="1"/>
  <c r="P157" i="1"/>
  <c r="AF154" i="1"/>
  <c r="AG154" i="1" s="1"/>
  <c r="R154" i="1"/>
  <c r="S154" i="1" s="1"/>
  <c r="Z154" i="1" s="1"/>
  <c r="AA153" i="1"/>
  <c r="AC153" i="1" s="1"/>
  <c r="Y154" i="1"/>
  <c r="N155" i="1"/>
  <c r="O157" i="1"/>
  <c r="Q156" i="1"/>
  <c r="Z153" i="1"/>
  <c r="J156" i="1"/>
  <c r="L155" i="1"/>
  <c r="L156" i="1" l="1"/>
  <c r="J157" i="1"/>
  <c r="O158" i="1"/>
  <c r="Q157" i="1"/>
  <c r="P158" i="1"/>
  <c r="Y155" i="1"/>
  <c r="N156" i="1"/>
  <c r="AF155" i="1"/>
  <c r="AG155" i="1" s="1"/>
  <c r="R155" i="1"/>
  <c r="S155" i="1" s="1"/>
  <c r="I158" i="1"/>
  <c r="K157" i="1"/>
  <c r="M158" i="1" s="1"/>
  <c r="AA154" i="1"/>
  <c r="AC154" i="1" s="1"/>
  <c r="Z155" i="1" l="1"/>
  <c r="P159" i="1"/>
  <c r="Q158" i="1"/>
  <c r="O159" i="1"/>
  <c r="K158" i="1"/>
  <c r="M159" i="1" s="1"/>
  <c r="I159" i="1"/>
  <c r="J158" i="1"/>
  <c r="L157" i="1"/>
  <c r="AA155" i="1"/>
  <c r="AC155" i="1" s="1"/>
  <c r="AF156" i="1"/>
  <c r="AG156" i="1" s="1"/>
  <c r="R156" i="1"/>
  <c r="S156" i="1" s="1"/>
  <c r="Z156" i="1" s="1"/>
  <c r="Y156" i="1"/>
  <c r="N157" i="1"/>
  <c r="AA156" i="1" l="1"/>
  <c r="AC156" i="1" s="1"/>
  <c r="O160" i="1"/>
  <c r="Q159" i="1"/>
  <c r="Y157" i="1"/>
  <c r="AA157" i="1" s="1"/>
  <c r="AC157" i="1" s="1"/>
  <c r="N158" i="1"/>
  <c r="J159" i="1"/>
  <c r="L158" i="1"/>
  <c r="AF157" i="1"/>
  <c r="AG157" i="1" s="1"/>
  <c r="R157" i="1"/>
  <c r="S157" i="1" s="1"/>
  <c r="Z157" i="1" s="1"/>
  <c r="P160" i="1"/>
  <c r="I160" i="1"/>
  <c r="K159" i="1"/>
  <c r="M160" i="1" s="1"/>
  <c r="I161" i="1" l="1"/>
  <c r="K160" i="1"/>
  <c r="M161" i="1" s="1"/>
  <c r="L159" i="1"/>
  <c r="J160" i="1"/>
  <c r="P161" i="1"/>
  <c r="Q160" i="1"/>
  <c r="O161" i="1"/>
  <c r="N159" i="1"/>
  <c r="Y158" i="1"/>
  <c r="AF158" i="1"/>
  <c r="AG158" i="1" s="1"/>
  <c r="R158" i="1"/>
  <c r="S158" i="1" s="1"/>
  <c r="Z158" i="1" s="1"/>
  <c r="P162" i="1" l="1"/>
  <c r="AA158" i="1"/>
  <c r="AC158" i="1" s="1"/>
  <c r="Y159" i="1"/>
  <c r="N160" i="1"/>
  <c r="AF159" i="1"/>
  <c r="AG159" i="1" s="1"/>
  <c r="R159" i="1"/>
  <c r="S159" i="1" s="1"/>
  <c r="Z159" i="1" s="1"/>
  <c r="J161" i="1"/>
  <c r="L160" i="1"/>
  <c r="O162" i="1"/>
  <c r="Q161" i="1"/>
  <c r="K161" i="1"/>
  <c r="M162" i="1" s="1"/>
  <c r="I162" i="1"/>
  <c r="AA159" i="1" l="1"/>
  <c r="AC159" i="1" s="1"/>
  <c r="I163" i="1"/>
  <c r="K162" i="1"/>
  <c r="M163" i="1" s="1"/>
  <c r="AF160" i="1"/>
  <c r="AG160" i="1" s="1"/>
  <c r="R160" i="1"/>
  <c r="S160" i="1" s="1"/>
  <c r="Z160" i="1" s="1"/>
  <c r="O163" i="1"/>
  <c r="Q162" i="1"/>
  <c r="P163" i="1"/>
  <c r="Y160" i="1"/>
  <c r="N161" i="1"/>
  <c r="L161" i="1"/>
  <c r="J162" i="1"/>
  <c r="I164" i="1" l="1"/>
  <c r="K163" i="1"/>
  <c r="M164" i="1" s="1"/>
  <c r="P164" i="1"/>
  <c r="Q163" i="1"/>
  <c r="O164" i="1"/>
  <c r="Y161" i="1"/>
  <c r="N162" i="1"/>
  <c r="J163" i="1"/>
  <c r="L162" i="1"/>
  <c r="AF161" i="1"/>
  <c r="AG161" i="1" s="1"/>
  <c r="R161" i="1"/>
  <c r="S161" i="1" s="1"/>
  <c r="Z161" i="1" s="1"/>
  <c r="AA160" i="1"/>
  <c r="AC160" i="1" s="1"/>
  <c r="AA161" i="1" l="1"/>
  <c r="AC161" i="1" s="1"/>
  <c r="Q164" i="1"/>
  <c r="O165" i="1"/>
  <c r="P165" i="1"/>
  <c r="Y162" i="1"/>
  <c r="AA162" i="1" s="1"/>
  <c r="AC162" i="1" s="1"/>
  <c r="N163" i="1"/>
  <c r="J164" i="1"/>
  <c r="L163" i="1"/>
  <c r="AF162" i="1"/>
  <c r="AG162" i="1" s="1"/>
  <c r="R162" i="1"/>
  <c r="S162" i="1" s="1"/>
  <c r="Z162" i="1" s="1"/>
  <c r="K164" i="1"/>
  <c r="M165" i="1" s="1"/>
  <c r="I165" i="1"/>
  <c r="AF163" i="1" l="1"/>
  <c r="AG163" i="1" s="1"/>
  <c r="R163" i="1"/>
  <c r="S163" i="1" s="1"/>
  <c r="Z163" i="1" s="1"/>
  <c r="K165" i="1"/>
  <c r="M166" i="1" s="1"/>
  <c r="I166" i="1"/>
  <c r="P166" i="1"/>
  <c r="O166" i="1"/>
  <c r="Q165" i="1"/>
  <c r="Y163" i="1"/>
  <c r="AA163" i="1" s="1"/>
  <c r="AC163" i="1" s="1"/>
  <c r="N164" i="1"/>
  <c r="L164" i="1"/>
  <c r="J165" i="1"/>
  <c r="O167" i="1" l="1"/>
  <c r="Q166" i="1"/>
  <c r="P167" i="1"/>
  <c r="L165" i="1"/>
  <c r="J166" i="1"/>
  <c r="N165" i="1"/>
  <c r="Y164" i="1"/>
  <c r="U164" i="1"/>
  <c r="I167" i="1"/>
  <c r="K166" i="1"/>
  <c r="M167" i="1" s="1"/>
  <c r="AF164" i="1"/>
  <c r="AG164" i="1" s="1"/>
  <c r="R164" i="1"/>
  <c r="S164" i="1" s="1"/>
  <c r="J167" i="1" l="1"/>
  <c r="L166" i="1"/>
  <c r="Y165" i="1"/>
  <c r="N166" i="1"/>
  <c r="Z164" i="1"/>
  <c r="AA164" i="1" s="1"/>
  <c r="AC164" i="1" s="1"/>
  <c r="T164" i="1"/>
  <c r="V164" i="1" s="1"/>
  <c r="AF165" i="1"/>
  <c r="AG165" i="1" s="1"/>
  <c r="R165" i="1"/>
  <c r="S165" i="1" s="1"/>
  <c r="I168" i="1"/>
  <c r="K167" i="1"/>
  <c r="M168" i="1" s="1"/>
  <c r="P168" i="1"/>
  <c r="Q167" i="1"/>
  <c r="O168" i="1"/>
  <c r="AF166" i="1" l="1"/>
  <c r="AG166" i="1" s="1"/>
  <c r="R166" i="1"/>
  <c r="S166" i="1" s="1"/>
  <c r="Z166" i="1" s="1"/>
  <c r="P169" i="1"/>
  <c r="K168" i="1"/>
  <c r="M169" i="1" s="1"/>
  <c r="I169" i="1"/>
  <c r="Y166" i="1"/>
  <c r="N167" i="1"/>
  <c r="O169" i="1"/>
  <c r="Q168" i="1"/>
  <c r="Z165" i="1"/>
  <c r="AA165" i="1" s="1"/>
  <c r="AC165" i="1" s="1"/>
  <c r="J168" i="1"/>
  <c r="L167" i="1"/>
  <c r="N168" i="1" l="1"/>
  <c r="Y167" i="1"/>
  <c r="P170" i="1"/>
  <c r="O170" i="1"/>
  <c r="Q169" i="1"/>
  <c r="L168" i="1"/>
  <c r="J169" i="1"/>
  <c r="AF167" i="1"/>
  <c r="AG167" i="1" s="1"/>
  <c r="R167" i="1"/>
  <c r="S167" i="1" s="1"/>
  <c r="I170" i="1"/>
  <c r="K169" i="1"/>
  <c r="M170" i="1" s="1"/>
  <c r="AA166" i="1"/>
  <c r="AC166" i="1" s="1"/>
  <c r="K170" i="1" l="1"/>
  <c r="M171" i="1" s="1"/>
  <c r="I171" i="1"/>
  <c r="Q170" i="1"/>
  <c r="O171" i="1"/>
  <c r="Z167" i="1"/>
  <c r="AA167" i="1" s="1"/>
  <c r="AC167" i="1" s="1"/>
  <c r="P171" i="1"/>
  <c r="J170" i="1"/>
  <c r="L169" i="1"/>
  <c r="Y168" i="1"/>
  <c r="N169" i="1"/>
  <c r="AF168" i="1"/>
  <c r="AG168" i="1" s="1"/>
  <c r="R168" i="1"/>
  <c r="S168" i="1" s="1"/>
  <c r="Z168" i="1" s="1"/>
  <c r="AF169" i="1" l="1"/>
  <c r="AG169" i="1" s="1"/>
  <c r="R169" i="1"/>
  <c r="S169" i="1" s="1"/>
  <c r="Z169" i="1" s="1"/>
  <c r="O172" i="1"/>
  <c r="Q171" i="1"/>
  <c r="AA168" i="1"/>
  <c r="AC168" i="1" s="1"/>
  <c r="Y169" i="1"/>
  <c r="AA169" i="1" s="1"/>
  <c r="AC169" i="1" s="1"/>
  <c r="N170" i="1"/>
  <c r="J171" i="1"/>
  <c r="L170" i="1"/>
  <c r="I172" i="1"/>
  <c r="K171" i="1"/>
  <c r="M172" i="1" s="1"/>
  <c r="P172" i="1"/>
  <c r="AF170" i="1" l="1"/>
  <c r="AG170" i="1" s="1"/>
  <c r="R170" i="1"/>
  <c r="S170" i="1" s="1"/>
  <c r="I173" i="1"/>
  <c r="K172" i="1"/>
  <c r="M173" i="1" s="1"/>
  <c r="N171" i="1"/>
  <c r="Y170" i="1"/>
  <c r="Q172" i="1"/>
  <c r="O173" i="1"/>
  <c r="P173" i="1"/>
  <c r="L171" i="1"/>
  <c r="J172" i="1"/>
  <c r="Y171" i="1" l="1"/>
  <c r="N172" i="1"/>
  <c r="K173" i="1"/>
  <c r="M174" i="1" s="1"/>
  <c r="I174" i="1"/>
  <c r="J173" i="1"/>
  <c r="L172" i="1"/>
  <c r="P174" i="1"/>
  <c r="Z170" i="1"/>
  <c r="AA170" i="1" s="1"/>
  <c r="AC170" i="1" s="1"/>
  <c r="O174" i="1"/>
  <c r="Q173" i="1"/>
  <c r="AF171" i="1"/>
  <c r="AG171" i="1" s="1"/>
  <c r="R171" i="1"/>
  <c r="S171" i="1" s="1"/>
  <c r="Z171" i="1" s="1"/>
  <c r="N173" i="1" l="1"/>
  <c r="Y172" i="1"/>
  <c r="L173" i="1"/>
  <c r="J174" i="1"/>
  <c r="O175" i="1"/>
  <c r="Q174" i="1"/>
  <c r="AF172" i="1"/>
  <c r="AG172" i="1" s="1"/>
  <c r="R172" i="1"/>
  <c r="S172" i="1" s="1"/>
  <c r="Z172" i="1" s="1"/>
  <c r="I175" i="1"/>
  <c r="K174" i="1"/>
  <c r="M175" i="1" s="1"/>
  <c r="P175" i="1"/>
  <c r="AA171" i="1"/>
  <c r="AC171" i="1" s="1"/>
  <c r="Q175" i="1" l="1"/>
  <c r="O176" i="1"/>
  <c r="Y173" i="1"/>
  <c r="N174" i="1"/>
  <c r="J175" i="1"/>
  <c r="L174" i="1"/>
  <c r="I176" i="1"/>
  <c r="K175" i="1"/>
  <c r="M176" i="1" s="1"/>
  <c r="AA172" i="1"/>
  <c r="AC172" i="1" s="1"/>
  <c r="P176" i="1"/>
  <c r="AF173" i="1"/>
  <c r="AG173" i="1" s="1"/>
  <c r="R173" i="1"/>
  <c r="S173" i="1" s="1"/>
  <c r="Z173" i="1" s="1"/>
  <c r="K176" i="1" l="1"/>
  <c r="M177" i="1" s="1"/>
  <c r="I177" i="1"/>
  <c r="P177" i="1"/>
  <c r="AF174" i="1"/>
  <c r="AG174" i="1" s="1"/>
  <c r="R174" i="1"/>
  <c r="S174" i="1" s="1"/>
  <c r="Z174" i="1" s="1"/>
  <c r="J176" i="1"/>
  <c r="L175" i="1"/>
  <c r="AA173" i="1"/>
  <c r="AC173" i="1" s="1"/>
  <c r="Y174" i="1"/>
  <c r="N175" i="1"/>
  <c r="Q176" i="1"/>
  <c r="O177" i="1"/>
  <c r="AF175" i="1" l="1"/>
  <c r="AG175" i="1" s="1"/>
  <c r="R175" i="1"/>
  <c r="S175" i="1" s="1"/>
  <c r="Z175" i="1" s="1"/>
  <c r="O178" i="1"/>
  <c r="Q177" i="1"/>
  <c r="AA174" i="1"/>
  <c r="AC174" i="1" s="1"/>
  <c r="K177" i="1"/>
  <c r="M178" i="1" s="1"/>
  <c r="I178" i="1"/>
  <c r="L176" i="1"/>
  <c r="J177" i="1"/>
  <c r="P178" i="1"/>
  <c r="Y175" i="1"/>
  <c r="AA175" i="1" s="1"/>
  <c r="AC175" i="1" s="1"/>
  <c r="N176" i="1"/>
  <c r="I179" i="1" l="1"/>
  <c r="K178" i="1"/>
  <c r="M179" i="1" s="1"/>
  <c r="AF176" i="1"/>
  <c r="AG176" i="1" s="1"/>
  <c r="R176" i="1"/>
  <c r="S176" i="1" s="1"/>
  <c r="P179" i="1"/>
  <c r="O179" i="1"/>
  <c r="Q178" i="1"/>
  <c r="Y176" i="1"/>
  <c r="N177" i="1"/>
  <c r="U176" i="1"/>
  <c r="L177" i="1"/>
  <c r="J178" i="1"/>
  <c r="Q179" i="1" l="1"/>
  <c r="O180" i="1"/>
  <c r="Z176" i="1"/>
  <c r="T176" i="1"/>
  <c r="V176" i="1" s="1"/>
  <c r="J179" i="1"/>
  <c r="L178" i="1"/>
  <c r="AF177" i="1"/>
  <c r="AG177" i="1" s="1"/>
  <c r="R177" i="1"/>
  <c r="S177" i="1" s="1"/>
  <c r="Y177" i="1"/>
  <c r="N178" i="1"/>
  <c r="AA176" i="1"/>
  <c r="AC176" i="1" s="1"/>
  <c r="P180" i="1"/>
  <c r="I180" i="1"/>
  <c r="K179" i="1"/>
  <c r="M180" i="1" s="1"/>
  <c r="P181" i="1" l="1"/>
  <c r="Y178" i="1"/>
  <c r="N179" i="1"/>
  <c r="K180" i="1"/>
  <c r="M181" i="1" s="1"/>
  <c r="I181" i="1"/>
  <c r="Z177" i="1"/>
  <c r="AA177" i="1" s="1"/>
  <c r="AC177" i="1" s="1"/>
  <c r="AF178" i="1"/>
  <c r="AG178" i="1" s="1"/>
  <c r="R178" i="1"/>
  <c r="S178" i="1" s="1"/>
  <c r="Z178" i="1" s="1"/>
  <c r="O181" i="1"/>
  <c r="Q180" i="1"/>
  <c r="J180" i="1"/>
  <c r="L179" i="1"/>
  <c r="L180" i="1" l="1"/>
  <c r="J181" i="1"/>
  <c r="I182" i="1"/>
  <c r="K181" i="1"/>
  <c r="M182" i="1" s="1"/>
  <c r="N180" i="1"/>
  <c r="Y179" i="1"/>
  <c r="AA179" i="1" s="1"/>
  <c r="AC179" i="1" s="1"/>
  <c r="AA178" i="1"/>
  <c r="AC178" i="1" s="1"/>
  <c r="O182" i="1"/>
  <c r="Q181" i="1"/>
  <c r="AF179" i="1"/>
  <c r="AG179" i="1" s="1"/>
  <c r="R179" i="1"/>
  <c r="S179" i="1" s="1"/>
  <c r="Z179" i="1" s="1"/>
  <c r="P182" i="1"/>
  <c r="K182" i="1" l="1"/>
  <c r="M183" i="1" s="1"/>
  <c r="I183" i="1"/>
  <c r="Q182" i="1"/>
  <c r="O183" i="1"/>
  <c r="AF180" i="1"/>
  <c r="AG180" i="1" s="1"/>
  <c r="R180" i="1"/>
  <c r="S180" i="1" s="1"/>
  <c r="J182" i="1"/>
  <c r="L181" i="1"/>
  <c r="P183" i="1"/>
  <c r="Y180" i="1"/>
  <c r="N181" i="1"/>
  <c r="J183" i="1" l="1"/>
  <c r="L182" i="1"/>
  <c r="Y181" i="1"/>
  <c r="N182" i="1"/>
  <c r="Z180" i="1"/>
  <c r="AA180" i="1" s="1"/>
  <c r="AC180" i="1" s="1"/>
  <c r="O184" i="1"/>
  <c r="Q183" i="1"/>
  <c r="AF181" i="1"/>
  <c r="AG181" i="1" s="1"/>
  <c r="R181" i="1"/>
  <c r="S181" i="1" s="1"/>
  <c r="Z181" i="1" s="1"/>
  <c r="P184" i="1"/>
  <c r="I184" i="1"/>
  <c r="K183" i="1"/>
  <c r="M184" i="1" s="1"/>
  <c r="AF182" i="1" l="1"/>
  <c r="AG182" i="1" s="1"/>
  <c r="R182" i="1"/>
  <c r="S182" i="1" s="1"/>
  <c r="Q184" i="1"/>
  <c r="O185" i="1"/>
  <c r="AA181" i="1"/>
  <c r="AC181" i="1" s="1"/>
  <c r="I185" i="1"/>
  <c r="K184" i="1"/>
  <c r="M185" i="1" s="1"/>
  <c r="P185" i="1"/>
  <c r="N183" i="1"/>
  <c r="Y182" i="1"/>
  <c r="L183" i="1"/>
  <c r="J184" i="1"/>
  <c r="O186" i="1" l="1"/>
  <c r="Q185" i="1"/>
  <c r="K185" i="1"/>
  <c r="M186" i="1" s="1"/>
  <c r="I186" i="1"/>
  <c r="Y183" i="1"/>
  <c r="N184" i="1"/>
  <c r="AF183" i="1"/>
  <c r="AG183" i="1" s="1"/>
  <c r="R183" i="1"/>
  <c r="S183" i="1" s="1"/>
  <c r="Z183" i="1" s="1"/>
  <c r="J185" i="1"/>
  <c r="L184" i="1"/>
  <c r="Z182" i="1"/>
  <c r="AA182" i="1" s="1"/>
  <c r="AC182" i="1" s="1"/>
  <c r="P186" i="1"/>
  <c r="AA183" i="1" l="1"/>
  <c r="AC183" i="1" s="1"/>
  <c r="AF184" i="1"/>
  <c r="AG184" i="1" s="1"/>
  <c r="R184" i="1"/>
  <c r="S184" i="1" s="1"/>
  <c r="Y184" i="1"/>
  <c r="N185" i="1"/>
  <c r="L185" i="1"/>
  <c r="J186" i="1"/>
  <c r="O187" i="1"/>
  <c r="Q186" i="1"/>
  <c r="I187" i="1"/>
  <c r="K186" i="1"/>
  <c r="M187" i="1" s="1"/>
  <c r="P187" i="1"/>
  <c r="Q187" i="1" l="1"/>
  <c r="O188" i="1"/>
  <c r="J187" i="1"/>
  <c r="L186" i="1"/>
  <c r="AF185" i="1"/>
  <c r="AG185" i="1" s="1"/>
  <c r="R185" i="1"/>
  <c r="S185" i="1" s="1"/>
  <c r="Z185" i="1" s="1"/>
  <c r="P188" i="1"/>
  <c r="Z184" i="1"/>
  <c r="AA184" i="1" s="1"/>
  <c r="AC184" i="1" s="1"/>
  <c r="Y185" i="1"/>
  <c r="N186" i="1"/>
  <c r="I188" i="1"/>
  <c r="K187" i="1"/>
  <c r="M188" i="1" s="1"/>
  <c r="K188" i="1" l="1"/>
  <c r="M189" i="1" s="1"/>
  <c r="I189" i="1"/>
  <c r="Y186" i="1"/>
  <c r="N187" i="1"/>
  <c r="AF186" i="1"/>
  <c r="AG186" i="1" s="1"/>
  <c r="R186" i="1"/>
  <c r="S186" i="1" s="1"/>
  <c r="Z186" i="1" s="1"/>
  <c r="J188" i="1"/>
  <c r="L187" i="1"/>
  <c r="AA185" i="1"/>
  <c r="AC185" i="1" s="1"/>
  <c r="Q188" i="1"/>
  <c r="O189" i="1"/>
  <c r="P189" i="1"/>
  <c r="Y187" i="1" l="1"/>
  <c r="N188" i="1"/>
  <c r="L188" i="1"/>
  <c r="J189" i="1"/>
  <c r="P190" i="1"/>
  <c r="AF187" i="1"/>
  <c r="AG187" i="1" s="1"/>
  <c r="R187" i="1"/>
  <c r="S187" i="1" s="1"/>
  <c r="Z187" i="1" s="1"/>
  <c r="O190" i="1"/>
  <c r="Q189" i="1"/>
  <c r="AA186" i="1"/>
  <c r="AC186" i="1" s="1"/>
  <c r="K189" i="1"/>
  <c r="M190" i="1" s="1"/>
  <c r="I190" i="1"/>
  <c r="P191" i="1" l="1"/>
  <c r="I191" i="1"/>
  <c r="K190" i="1"/>
  <c r="M191" i="1" s="1"/>
  <c r="L189" i="1"/>
  <c r="J190" i="1"/>
  <c r="Y188" i="1"/>
  <c r="N189" i="1"/>
  <c r="U188" i="1"/>
  <c r="O191" i="1"/>
  <c r="Q190" i="1"/>
  <c r="AF188" i="1"/>
  <c r="AG188" i="1" s="1"/>
  <c r="R188" i="1"/>
  <c r="S188" i="1" s="1"/>
  <c r="AA187" i="1"/>
  <c r="AC187" i="1" s="1"/>
  <c r="J191" i="1" l="1"/>
  <c r="L190" i="1"/>
  <c r="Y189" i="1"/>
  <c r="N190" i="1"/>
  <c r="I192" i="1"/>
  <c r="K191" i="1"/>
  <c r="M192" i="1" s="1"/>
  <c r="Z188" i="1"/>
  <c r="AA188" i="1" s="1"/>
  <c r="AC188" i="1" s="1"/>
  <c r="T188" i="1"/>
  <c r="V188" i="1" s="1"/>
  <c r="Q191" i="1"/>
  <c r="O192" i="1"/>
  <c r="AF189" i="1"/>
  <c r="AG189" i="1" s="1"/>
  <c r="R189" i="1"/>
  <c r="S189" i="1" s="1"/>
  <c r="P192" i="1"/>
  <c r="Z189" i="1" l="1"/>
  <c r="AA189" i="1" s="1"/>
  <c r="AC189" i="1" s="1"/>
  <c r="K192" i="1"/>
  <c r="M193" i="1" s="1"/>
  <c r="I193" i="1"/>
  <c r="AF190" i="1"/>
  <c r="AG190" i="1" s="1"/>
  <c r="R190" i="1"/>
  <c r="S190" i="1" s="1"/>
  <c r="Z190" i="1" s="1"/>
  <c r="O193" i="1"/>
  <c r="Q192" i="1"/>
  <c r="Y190" i="1"/>
  <c r="N191" i="1"/>
  <c r="P193" i="1"/>
  <c r="J192" i="1"/>
  <c r="L191" i="1"/>
  <c r="L192" i="1" l="1"/>
  <c r="J193" i="1"/>
  <c r="O194" i="1"/>
  <c r="Q193" i="1"/>
  <c r="P194" i="1"/>
  <c r="I194" i="1"/>
  <c r="K193" i="1"/>
  <c r="M194" i="1" s="1"/>
  <c r="Y191" i="1"/>
  <c r="N192" i="1"/>
  <c r="AF191" i="1"/>
  <c r="AG191" i="1" s="1"/>
  <c r="R191" i="1"/>
  <c r="S191" i="1" s="1"/>
  <c r="Z191" i="1" s="1"/>
  <c r="AA190" i="1"/>
  <c r="AC190" i="1" s="1"/>
  <c r="AF192" i="1" l="1"/>
  <c r="AG192" i="1" s="1"/>
  <c r="R192" i="1"/>
  <c r="S192" i="1" s="1"/>
  <c r="Q194" i="1"/>
  <c r="O195" i="1"/>
  <c r="K194" i="1"/>
  <c r="M195" i="1" s="1"/>
  <c r="I195" i="1"/>
  <c r="AA191" i="1"/>
  <c r="AC191" i="1" s="1"/>
  <c r="J194" i="1"/>
  <c r="L193" i="1"/>
  <c r="P195" i="1"/>
  <c r="Y192" i="1"/>
  <c r="N193" i="1"/>
  <c r="AF193" i="1" l="1"/>
  <c r="AG193" i="1" s="1"/>
  <c r="R193" i="1"/>
  <c r="S193" i="1" s="1"/>
  <c r="Z193" i="1" s="1"/>
  <c r="P196" i="1"/>
  <c r="O196" i="1"/>
  <c r="Q195" i="1"/>
  <c r="Z192" i="1"/>
  <c r="AA192" i="1" s="1"/>
  <c r="AC192" i="1" s="1"/>
  <c r="J195" i="1"/>
  <c r="L194" i="1"/>
  <c r="I196" i="1"/>
  <c r="K195" i="1"/>
  <c r="M196" i="1" s="1"/>
  <c r="Y193" i="1"/>
  <c r="AA193" i="1" s="1"/>
  <c r="AC193" i="1" s="1"/>
  <c r="N194" i="1"/>
  <c r="N195" i="1" l="1"/>
  <c r="Y194" i="1"/>
  <c r="AF194" i="1"/>
  <c r="AG194" i="1" s="1"/>
  <c r="R194" i="1"/>
  <c r="S194" i="1" s="1"/>
  <c r="L195" i="1"/>
  <c r="J196" i="1"/>
  <c r="P197" i="1"/>
  <c r="Q196" i="1"/>
  <c r="O197" i="1"/>
  <c r="I197" i="1"/>
  <c r="K196" i="1"/>
  <c r="M197" i="1" s="1"/>
  <c r="P198" i="1" l="1"/>
  <c r="J197" i="1"/>
  <c r="L196" i="1"/>
  <c r="K197" i="1"/>
  <c r="M198" i="1" s="1"/>
  <c r="I198" i="1"/>
  <c r="Z194" i="1"/>
  <c r="AA194" i="1" s="1"/>
  <c r="AC194" i="1" s="1"/>
  <c r="O198" i="1"/>
  <c r="Q197" i="1"/>
  <c r="Y195" i="1"/>
  <c r="N196" i="1"/>
  <c r="AF195" i="1"/>
  <c r="AG195" i="1" s="1"/>
  <c r="R195" i="1"/>
  <c r="S195" i="1" s="1"/>
  <c r="Z195" i="1" s="1"/>
  <c r="I199" i="1" l="1"/>
  <c r="K198" i="1"/>
  <c r="M199" i="1" s="1"/>
  <c r="AA195" i="1"/>
  <c r="AC195" i="1" s="1"/>
  <c r="L197" i="1"/>
  <c r="J198" i="1"/>
  <c r="P199" i="1"/>
  <c r="AF196" i="1"/>
  <c r="AG196" i="1" s="1"/>
  <c r="R196" i="1"/>
  <c r="S196" i="1" s="1"/>
  <c r="Z196" i="1" s="1"/>
  <c r="O199" i="1"/>
  <c r="Q198" i="1"/>
  <c r="Y196" i="1"/>
  <c r="N197" i="1"/>
  <c r="AA196" i="1" l="1"/>
  <c r="AC196" i="1" s="1"/>
  <c r="P200" i="1"/>
  <c r="AF197" i="1"/>
  <c r="AG197" i="1" s="1"/>
  <c r="R197" i="1"/>
  <c r="S197" i="1" s="1"/>
  <c r="Z197" i="1" s="1"/>
  <c r="Y197" i="1"/>
  <c r="AA197" i="1" s="1"/>
  <c r="AC197" i="1" s="1"/>
  <c r="N198" i="1"/>
  <c r="Q199" i="1"/>
  <c r="O200" i="1"/>
  <c r="J199" i="1"/>
  <c r="L198" i="1"/>
  <c r="I200" i="1"/>
  <c r="K199" i="1"/>
  <c r="M200" i="1" s="1"/>
  <c r="AF198" i="1" l="1"/>
  <c r="AG198" i="1" s="1"/>
  <c r="R198" i="1"/>
  <c r="S198" i="1" s="1"/>
  <c r="Z198" i="1" s="1"/>
  <c r="K200" i="1"/>
  <c r="M201" i="1" s="1"/>
  <c r="I201" i="1"/>
  <c r="Y198" i="1"/>
  <c r="AA198" i="1" s="1"/>
  <c r="AC198" i="1" s="1"/>
  <c r="N199" i="1"/>
  <c r="P201" i="1"/>
  <c r="J200" i="1"/>
  <c r="L199" i="1"/>
  <c r="Q200" i="1"/>
  <c r="O201" i="1"/>
  <c r="AF199" i="1" l="1"/>
  <c r="AG199" i="1" s="1"/>
  <c r="R199" i="1"/>
  <c r="S199" i="1" s="1"/>
  <c r="Z199" i="1" s="1"/>
  <c r="K201" i="1"/>
  <c r="M202" i="1" s="1"/>
  <c r="I202" i="1"/>
  <c r="O202" i="1"/>
  <c r="Q201" i="1"/>
  <c r="Y199" i="1"/>
  <c r="AA199" i="1" s="1"/>
  <c r="AC199" i="1" s="1"/>
  <c r="N200" i="1"/>
  <c r="L200" i="1"/>
  <c r="J201" i="1"/>
  <c r="P202" i="1"/>
  <c r="I203" i="1" l="1"/>
  <c r="K202" i="1"/>
  <c r="M203" i="1" s="1"/>
  <c r="AF200" i="1"/>
  <c r="AG200" i="1" s="1"/>
  <c r="R200" i="1"/>
  <c r="S200" i="1" s="1"/>
  <c r="O203" i="1"/>
  <c r="Q202" i="1"/>
  <c r="L201" i="1"/>
  <c r="J202" i="1"/>
  <c r="P203" i="1"/>
  <c r="N201" i="1"/>
  <c r="Y200" i="1"/>
  <c r="U200" i="1"/>
  <c r="J203" i="1" l="1"/>
  <c r="L202" i="1"/>
  <c r="Y201" i="1"/>
  <c r="N202" i="1"/>
  <c r="AF201" i="1"/>
  <c r="AG201" i="1" s="1"/>
  <c r="R201" i="1"/>
  <c r="S201" i="1" s="1"/>
  <c r="Z200" i="1"/>
  <c r="AA200" i="1" s="1"/>
  <c r="AC200" i="1" s="1"/>
  <c r="T200" i="1"/>
  <c r="V200" i="1" s="1"/>
  <c r="Q203" i="1"/>
  <c r="O204" i="1"/>
  <c r="P204" i="1"/>
  <c r="I204" i="1"/>
  <c r="K203" i="1"/>
  <c r="M204" i="1" s="1"/>
  <c r="P205" i="1" l="1"/>
  <c r="Z201" i="1"/>
  <c r="AA201" i="1" s="1"/>
  <c r="AC201" i="1" s="1"/>
  <c r="O205" i="1"/>
  <c r="Q204" i="1"/>
  <c r="AF202" i="1"/>
  <c r="AG202" i="1" s="1"/>
  <c r="R202" i="1"/>
  <c r="S202" i="1" s="1"/>
  <c r="Z202" i="1" s="1"/>
  <c r="K204" i="1"/>
  <c r="M205" i="1" s="1"/>
  <c r="I205" i="1"/>
  <c r="Y202" i="1"/>
  <c r="AA202" i="1" s="1"/>
  <c r="AC202" i="1" s="1"/>
  <c r="N203" i="1"/>
  <c r="J204" i="1"/>
  <c r="L203" i="1"/>
  <c r="L204" i="1" l="1"/>
  <c r="J205" i="1"/>
  <c r="O206" i="1"/>
  <c r="Q205" i="1"/>
  <c r="I206" i="1"/>
  <c r="K205" i="1"/>
  <c r="M206" i="1" s="1"/>
  <c r="Y203" i="1"/>
  <c r="N204" i="1"/>
  <c r="AF203" i="1"/>
  <c r="AG203" i="1" s="1"/>
  <c r="R203" i="1"/>
  <c r="S203" i="1" s="1"/>
  <c r="P206" i="1"/>
  <c r="P207" i="1" l="1"/>
  <c r="K206" i="1"/>
  <c r="M207" i="1" s="1"/>
  <c r="I207" i="1"/>
  <c r="Z203" i="1"/>
  <c r="AA203" i="1" s="1"/>
  <c r="AC203" i="1" s="1"/>
  <c r="Q206" i="1"/>
  <c r="O207" i="1"/>
  <c r="AF204" i="1"/>
  <c r="AG204" i="1" s="1"/>
  <c r="R204" i="1"/>
  <c r="S204" i="1" s="1"/>
  <c r="Z204" i="1" s="1"/>
  <c r="J206" i="1"/>
  <c r="L205" i="1"/>
  <c r="Y204" i="1"/>
  <c r="N205" i="1"/>
  <c r="AA204" i="1" l="1"/>
  <c r="AC204" i="1" s="1"/>
  <c r="P208" i="1"/>
  <c r="AF205" i="1"/>
  <c r="AG205" i="1" s="1"/>
  <c r="R205" i="1"/>
  <c r="S205" i="1" s="1"/>
  <c r="I208" i="1"/>
  <c r="K207" i="1"/>
  <c r="M208" i="1" s="1"/>
  <c r="Y205" i="1"/>
  <c r="N206" i="1"/>
  <c r="O208" i="1"/>
  <c r="Q207" i="1"/>
  <c r="J207" i="1"/>
  <c r="L206" i="1"/>
  <c r="N207" i="1" l="1"/>
  <c r="Y206" i="1"/>
  <c r="I209" i="1"/>
  <c r="K208" i="1"/>
  <c r="M209" i="1" s="1"/>
  <c r="Q208" i="1"/>
  <c r="O209" i="1"/>
  <c r="L207" i="1"/>
  <c r="J208" i="1"/>
  <c r="Z205" i="1"/>
  <c r="AA205" i="1" s="1"/>
  <c r="AC205" i="1" s="1"/>
  <c r="AF206" i="1"/>
  <c r="AG206" i="1" s="1"/>
  <c r="R206" i="1"/>
  <c r="S206" i="1" s="1"/>
  <c r="Z206" i="1" s="1"/>
  <c r="P209" i="1"/>
  <c r="P210" i="1" l="1"/>
  <c r="O210" i="1"/>
  <c r="Q209" i="1"/>
  <c r="K209" i="1"/>
  <c r="M210" i="1" s="1"/>
  <c r="I210" i="1"/>
  <c r="Y207" i="1"/>
  <c r="N208" i="1"/>
  <c r="AA206" i="1"/>
  <c r="AC206" i="1" s="1"/>
  <c r="AF207" i="1"/>
  <c r="AG207" i="1" s="1"/>
  <c r="R207" i="1"/>
  <c r="S207" i="1" s="1"/>
  <c r="Z207" i="1" s="1"/>
  <c r="J209" i="1"/>
  <c r="L208" i="1"/>
  <c r="L209" i="1" l="1"/>
  <c r="J210" i="1"/>
  <c r="Y208" i="1"/>
  <c r="N209" i="1"/>
  <c r="O211" i="1"/>
  <c r="Q210" i="1"/>
  <c r="P211" i="1"/>
  <c r="AF208" i="1"/>
  <c r="AG208" i="1" s="1"/>
  <c r="R208" i="1"/>
  <c r="S208" i="1" s="1"/>
  <c r="Z208" i="1" s="1"/>
  <c r="I211" i="1"/>
  <c r="K210" i="1"/>
  <c r="M211" i="1" s="1"/>
  <c r="AA207" i="1"/>
  <c r="AC207" i="1" s="1"/>
  <c r="P212" i="1" l="1"/>
  <c r="AF209" i="1"/>
  <c r="AG209" i="1" s="1"/>
  <c r="R209" i="1"/>
  <c r="S209" i="1" s="1"/>
  <c r="Z209" i="1" s="1"/>
  <c r="AA208" i="1"/>
  <c r="AC208" i="1" s="1"/>
  <c r="I212" i="1"/>
  <c r="K211" i="1"/>
  <c r="M212" i="1" s="1"/>
  <c r="J211" i="1"/>
  <c r="L210" i="1"/>
  <c r="Q211" i="1"/>
  <c r="O212" i="1"/>
  <c r="Y209" i="1"/>
  <c r="N210" i="1"/>
  <c r="K212" i="1" l="1"/>
  <c r="M213" i="1" s="1"/>
  <c r="I213" i="1"/>
  <c r="AF210" i="1"/>
  <c r="AG210" i="1" s="1"/>
  <c r="R210" i="1"/>
  <c r="S210" i="1" s="1"/>
  <c r="Z210" i="1" s="1"/>
  <c r="P213" i="1"/>
  <c r="AA209" i="1"/>
  <c r="AC209" i="1" s="1"/>
  <c r="Y210" i="1"/>
  <c r="N211" i="1"/>
  <c r="Q212" i="1"/>
  <c r="O213" i="1"/>
  <c r="J212" i="1"/>
  <c r="L211" i="1"/>
  <c r="P214" i="1" l="1"/>
  <c r="Q213" i="1"/>
  <c r="O214" i="1"/>
  <c r="L212" i="1"/>
  <c r="J213" i="1"/>
  <c r="Y211" i="1"/>
  <c r="AA211" i="1" s="1"/>
  <c r="AC211" i="1" s="1"/>
  <c r="N212" i="1"/>
  <c r="AF211" i="1"/>
  <c r="AG211" i="1" s="1"/>
  <c r="R211" i="1"/>
  <c r="S211" i="1" s="1"/>
  <c r="Z211" i="1" s="1"/>
  <c r="K213" i="1"/>
  <c r="M214" i="1" s="1"/>
  <c r="I214" i="1"/>
  <c r="AA210" i="1"/>
  <c r="AC210" i="1" s="1"/>
  <c r="L213" i="1" l="1"/>
  <c r="J214" i="1"/>
  <c r="N213" i="1"/>
  <c r="Y212" i="1"/>
  <c r="U212" i="1"/>
  <c r="P215" i="1"/>
  <c r="K214" i="1"/>
  <c r="M215" i="1" s="1"/>
  <c r="I215" i="1"/>
  <c r="O215" i="1"/>
  <c r="Q214" i="1"/>
  <c r="AF212" i="1"/>
  <c r="AG212" i="1" s="1"/>
  <c r="R212" i="1"/>
  <c r="S212" i="1" s="1"/>
  <c r="P216" i="1" l="1"/>
  <c r="Z212" i="1"/>
  <c r="T212" i="1"/>
  <c r="V212" i="1" s="1"/>
  <c r="AA212" i="1"/>
  <c r="AC212" i="1" s="1"/>
  <c r="O216" i="1"/>
  <c r="Q215" i="1"/>
  <c r="AF213" i="1"/>
  <c r="AG213" i="1" s="1"/>
  <c r="R213" i="1"/>
  <c r="S213" i="1" s="1"/>
  <c r="I216" i="1"/>
  <c r="K215" i="1"/>
  <c r="M216" i="1" s="1"/>
  <c r="L214" i="1"/>
  <c r="J215" i="1"/>
  <c r="N214" i="1"/>
  <c r="Y213" i="1"/>
  <c r="Q216" i="1" l="1"/>
  <c r="O217" i="1"/>
  <c r="I217" i="1"/>
  <c r="K216" i="1"/>
  <c r="M217" i="1" s="1"/>
  <c r="P217" i="1"/>
  <c r="AF214" i="1"/>
  <c r="AG214" i="1" s="1"/>
  <c r="R214" i="1"/>
  <c r="S214" i="1" s="1"/>
  <c r="Z214" i="1" s="1"/>
  <c r="L215" i="1"/>
  <c r="J216" i="1"/>
  <c r="N215" i="1"/>
  <c r="Y214" i="1"/>
  <c r="Z213" i="1"/>
  <c r="AA213" i="1"/>
  <c r="AC213" i="1" s="1"/>
  <c r="AA214" i="1" l="1"/>
  <c r="AC214" i="1" s="1"/>
  <c r="P218" i="1"/>
  <c r="AF215" i="1"/>
  <c r="AG215" i="1" s="1"/>
  <c r="R215" i="1"/>
  <c r="S215" i="1" s="1"/>
  <c r="L216" i="1"/>
  <c r="J217" i="1"/>
  <c r="K217" i="1"/>
  <c r="M218" i="1" s="1"/>
  <c r="I218" i="1"/>
  <c r="N216" i="1"/>
  <c r="Y215" i="1"/>
  <c r="Q217" i="1"/>
  <c r="O218" i="1"/>
  <c r="L217" i="1" l="1"/>
  <c r="J218" i="1"/>
  <c r="O219" i="1"/>
  <c r="Q218" i="1"/>
  <c r="N217" i="1"/>
  <c r="Y216" i="1"/>
  <c r="AA215" i="1"/>
  <c r="AC215" i="1" s="1"/>
  <c r="P219" i="1"/>
  <c r="Z215" i="1"/>
  <c r="AF216" i="1"/>
  <c r="AG216" i="1" s="1"/>
  <c r="R216" i="1"/>
  <c r="S216" i="1" s="1"/>
  <c r="Z216" i="1" s="1"/>
  <c r="K218" i="1"/>
  <c r="M219" i="1" s="1"/>
  <c r="I219" i="1"/>
  <c r="AA216" i="1" l="1"/>
  <c r="AC216" i="1" s="1"/>
  <c r="O220" i="1"/>
  <c r="Q219" i="1"/>
  <c r="P220" i="1"/>
  <c r="L218" i="1"/>
  <c r="J219" i="1"/>
  <c r="AF217" i="1"/>
  <c r="AG217" i="1" s="1"/>
  <c r="R217" i="1"/>
  <c r="S217" i="1" s="1"/>
  <c r="Z217" i="1" s="1"/>
  <c r="Y217" i="1"/>
  <c r="N218" i="1"/>
  <c r="I220" i="1"/>
  <c r="K219" i="1"/>
  <c r="M220" i="1" s="1"/>
  <c r="AA217" i="1" l="1"/>
  <c r="AC217" i="1" s="1"/>
  <c r="P221" i="1"/>
  <c r="I221" i="1"/>
  <c r="K220" i="1"/>
  <c r="M221" i="1" s="1"/>
  <c r="AF218" i="1"/>
  <c r="AG218" i="1" s="1"/>
  <c r="R218" i="1"/>
  <c r="S218" i="1" s="1"/>
  <c r="Q220" i="1"/>
  <c r="O221" i="1"/>
  <c r="N219" i="1"/>
  <c r="Y218" i="1"/>
  <c r="L219" i="1"/>
  <c r="J220" i="1"/>
  <c r="P222" i="1" l="1"/>
  <c r="Z218" i="1"/>
  <c r="L220" i="1"/>
  <c r="J221" i="1"/>
  <c r="N220" i="1"/>
  <c r="Y219" i="1"/>
  <c r="K221" i="1"/>
  <c r="M222" i="1" s="1"/>
  <c r="I222" i="1"/>
  <c r="AA218" i="1"/>
  <c r="AC218" i="1" s="1"/>
  <c r="AF219" i="1"/>
  <c r="AG219" i="1" s="1"/>
  <c r="R219" i="1"/>
  <c r="S219" i="1" s="1"/>
  <c r="Z219" i="1" s="1"/>
  <c r="Q221" i="1"/>
  <c r="O222" i="1"/>
  <c r="AF220" i="1" l="1"/>
  <c r="AG220" i="1" s="1"/>
  <c r="R220" i="1"/>
  <c r="S220" i="1" s="1"/>
  <c r="Z220" i="1" s="1"/>
  <c r="L221" i="1"/>
  <c r="J222" i="1"/>
  <c r="N221" i="1"/>
  <c r="Y220" i="1"/>
  <c r="AA220" i="1" s="1"/>
  <c r="AC220" i="1" s="1"/>
  <c r="O223" i="1"/>
  <c r="Q222" i="1"/>
  <c r="K222" i="1"/>
  <c r="M223" i="1" s="1"/>
  <c r="I223" i="1"/>
  <c r="P223" i="1"/>
  <c r="AA219" i="1"/>
  <c r="AC219" i="1" s="1"/>
  <c r="AF221" i="1" l="1"/>
  <c r="AG221" i="1" s="1"/>
  <c r="R221" i="1"/>
  <c r="S221" i="1" s="1"/>
  <c r="Z221" i="1" s="1"/>
  <c r="L222" i="1"/>
  <c r="J223" i="1"/>
  <c r="K223" i="1"/>
  <c r="M224" i="1" s="1"/>
  <c r="I224" i="1"/>
  <c r="Y221" i="1"/>
  <c r="AA221" i="1" s="1"/>
  <c r="AC221" i="1" s="1"/>
  <c r="N222" i="1"/>
  <c r="O224" i="1"/>
  <c r="Q223" i="1"/>
  <c r="P224" i="1"/>
  <c r="AF222" i="1" l="1"/>
  <c r="AG222" i="1" s="1"/>
  <c r="R222" i="1"/>
  <c r="S222" i="1" s="1"/>
  <c r="Z222" i="1" s="1"/>
  <c r="I225" i="1"/>
  <c r="K224" i="1"/>
  <c r="M225" i="1" s="1"/>
  <c r="P225" i="1"/>
  <c r="L223" i="1"/>
  <c r="J224" i="1"/>
  <c r="N223" i="1"/>
  <c r="Y222" i="1"/>
  <c r="O225" i="1"/>
  <c r="Q224" i="1"/>
  <c r="AA222" i="1" l="1"/>
  <c r="AC222" i="1" s="1"/>
  <c r="N224" i="1"/>
  <c r="Y223" i="1"/>
  <c r="P226" i="1"/>
  <c r="O226" i="1"/>
  <c r="Q225" i="1"/>
  <c r="I226" i="1"/>
  <c r="K225" i="1"/>
  <c r="M226" i="1" s="1"/>
  <c r="AF223" i="1"/>
  <c r="AG223" i="1" s="1"/>
  <c r="R223" i="1"/>
  <c r="S223" i="1" s="1"/>
  <c r="Z223" i="1" s="1"/>
  <c r="L224" i="1"/>
  <c r="J225" i="1"/>
  <c r="I227" i="1" l="1"/>
  <c r="K226" i="1"/>
  <c r="M227" i="1" s="1"/>
  <c r="Q226" i="1"/>
  <c r="O227" i="1"/>
  <c r="N225" i="1"/>
  <c r="Y224" i="1"/>
  <c r="U224" i="1"/>
  <c r="L225" i="1"/>
  <c r="J226" i="1"/>
  <c r="P227" i="1"/>
  <c r="AA223" i="1"/>
  <c r="AC223" i="1" s="1"/>
  <c r="AF224" i="1"/>
  <c r="AG224" i="1" s="1"/>
  <c r="R224" i="1"/>
  <c r="S224" i="1" s="1"/>
  <c r="N226" i="1" l="1"/>
  <c r="Y225" i="1"/>
  <c r="Z224" i="1"/>
  <c r="T224" i="1"/>
  <c r="V224" i="1" s="1"/>
  <c r="AA224" i="1"/>
  <c r="AC224" i="1" s="1"/>
  <c r="AF225" i="1"/>
  <c r="AG225" i="1" s="1"/>
  <c r="R225" i="1"/>
  <c r="S225" i="1" s="1"/>
  <c r="P228" i="1"/>
  <c r="Q227" i="1"/>
  <c r="O228" i="1"/>
  <c r="L226" i="1"/>
  <c r="J227" i="1"/>
  <c r="K227" i="1"/>
  <c r="M228" i="1" s="1"/>
  <c r="I228" i="1"/>
  <c r="Z225" i="1" l="1"/>
  <c r="L227" i="1"/>
  <c r="J228" i="1"/>
  <c r="Y226" i="1"/>
  <c r="N227" i="1"/>
  <c r="O229" i="1"/>
  <c r="Q228" i="1"/>
  <c r="P229" i="1"/>
  <c r="AA225" i="1"/>
  <c r="AC225" i="1" s="1"/>
  <c r="K228" i="1"/>
  <c r="M229" i="1" s="1"/>
  <c r="I229" i="1"/>
  <c r="AF226" i="1"/>
  <c r="AG226" i="1" s="1"/>
  <c r="R226" i="1"/>
  <c r="S226" i="1" s="1"/>
  <c r="Z226" i="1" s="1"/>
  <c r="AA226" i="1" l="1"/>
  <c r="AC226" i="1" s="1"/>
  <c r="I230" i="1"/>
  <c r="K229" i="1"/>
  <c r="M230" i="1" s="1"/>
  <c r="O230" i="1"/>
  <c r="Q229" i="1"/>
  <c r="AF227" i="1"/>
  <c r="AG227" i="1" s="1"/>
  <c r="R227" i="1"/>
  <c r="S227" i="1" s="1"/>
  <c r="Z227" i="1" s="1"/>
  <c r="L228" i="1"/>
  <c r="J229" i="1"/>
  <c r="P230" i="1"/>
  <c r="N228" i="1"/>
  <c r="Y227" i="1"/>
  <c r="L229" i="1" l="1"/>
  <c r="J230" i="1"/>
  <c r="N229" i="1"/>
  <c r="Y228" i="1"/>
  <c r="AA227" i="1"/>
  <c r="AC227" i="1" s="1"/>
  <c r="AF228" i="1"/>
  <c r="AG228" i="1" s="1"/>
  <c r="R228" i="1"/>
  <c r="S228" i="1" s="1"/>
  <c r="Z228" i="1" s="1"/>
  <c r="P231" i="1"/>
  <c r="Q230" i="1"/>
  <c r="O231" i="1"/>
  <c r="I231" i="1"/>
  <c r="K230" i="1"/>
  <c r="M231" i="1" s="1"/>
  <c r="AA228" i="1" l="1"/>
  <c r="AC228" i="1" s="1"/>
  <c r="K231" i="1"/>
  <c r="M232" i="1" s="1"/>
  <c r="I232" i="1"/>
  <c r="Q231" i="1"/>
  <c r="O232" i="1"/>
  <c r="P232" i="1"/>
  <c r="AF229" i="1"/>
  <c r="AG229" i="1" s="1"/>
  <c r="R229" i="1"/>
  <c r="S229" i="1" s="1"/>
  <c r="Z229" i="1" s="1"/>
  <c r="L230" i="1"/>
  <c r="J231" i="1"/>
  <c r="N230" i="1"/>
  <c r="Y229" i="1"/>
  <c r="AA229" i="1" l="1"/>
  <c r="AC229" i="1" s="1"/>
  <c r="P233" i="1"/>
  <c r="AF230" i="1"/>
  <c r="AG230" i="1" s="1"/>
  <c r="R230" i="1"/>
  <c r="S230" i="1" s="1"/>
  <c r="O233" i="1"/>
  <c r="Q232" i="1"/>
  <c r="L231" i="1"/>
  <c r="J232" i="1"/>
  <c r="Y230" i="1"/>
  <c r="N231" i="1"/>
  <c r="K232" i="1"/>
  <c r="M233" i="1" s="1"/>
  <c r="I233" i="1"/>
  <c r="N232" i="1" l="1"/>
  <c r="Y231" i="1"/>
  <c r="Z230" i="1"/>
  <c r="O234" i="1"/>
  <c r="Q233" i="1"/>
  <c r="AF231" i="1"/>
  <c r="AG231" i="1" s="1"/>
  <c r="R231" i="1"/>
  <c r="S231" i="1" s="1"/>
  <c r="Z231" i="1" s="1"/>
  <c r="P234" i="1"/>
  <c r="I234" i="1"/>
  <c r="K233" i="1"/>
  <c r="M234" i="1" s="1"/>
  <c r="AA230" i="1"/>
  <c r="AC230" i="1" s="1"/>
  <c r="L232" i="1"/>
  <c r="J233" i="1"/>
  <c r="AA231" i="1" l="1"/>
  <c r="AC231" i="1" s="1"/>
  <c r="I235" i="1"/>
  <c r="K234" i="1"/>
  <c r="M235" i="1" s="1"/>
  <c r="P235" i="1"/>
  <c r="Q234" i="1"/>
  <c r="O235" i="1"/>
  <c r="N233" i="1"/>
  <c r="Y232" i="1"/>
  <c r="L233" i="1"/>
  <c r="J234" i="1"/>
  <c r="AF232" i="1"/>
  <c r="AG232" i="1" s="1"/>
  <c r="R232" i="1"/>
  <c r="S232" i="1" s="1"/>
  <c r="Z232" i="1" s="1"/>
  <c r="AF233" i="1" l="1"/>
  <c r="AG233" i="1" s="1"/>
  <c r="R233" i="1"/>
  <c r="S233" i="1" s="1"/>
  <c r="Z233" i="1" s="1"/>
  <c r="Q235" i="1"/>
  <c r="O236" i="1"/>
  <c r="P236" i="1"/>
  <c r="L234" i="1"/>
  <c r="J235" i="1"/>
  <c r="N234" i="1"/>
  <c r="Y233" i="1"/>
  <c r="AA232" i="1"/>
  <c r="AC232" i="1" s="1"/>
  <c r="K235" i="1"/>
  <c r="M236" i="1" s="1"/>
  <c r="I236" i="1"/>
  <c r="AA233" i="1" l="1"/>
  <c r="AC233" i="1" s="1"/>
  <c r="Y234" i="1"/>
  <c r="N235" i="1"/>
  <c r="P237" i="1"/>
  <c r="Q236" i="1"/>
  <c r="O237" i="1"/>
  <c r="K236" i="1"/>
  <c r="M237" i="1" s="1"/>
  <c r="I237" i="1"/>
  <c r="AF234" i="1"/>
  <c r="AG234" i="1" s="1"/>
  <c r="R234" i="1"/>
  <c r="S234" i="1" s="1"/>
  <c r="Z234" i="1" s="1"/>
  <c r="L235" i="1"/>
  <c r="J236" i="1"/>
  <c r="Q237" i="1" l="1"/>
  <c r="O238" i="1"/>
  <c r="P238" i="1"/>
  <c r="L236" i="1"/>
  <c r="J237" i="1"/>
  <c r="Y235" i="1"/>
  <c r="AA235" i="1" s="1"/>
  <c r="AC235" i="1" s="1"/>
  <c r="N236" i="1"/>
  <c r="AF235" i="1"/>
  <c r="AG235" i="1" s="1"/>
  <c r="R235" i="1"/>
  <c r="S235" i="1" s="1"/>
  <c r="Z235" i="1" s="1"/>
  <c r="K237" i="1"/>
  <c r="M238" i="1" s="1"/>
  <c r="I238" i="1"/>
  <c r="AA234" i="1"/>
  <c r="AC234" i="1" s="1"/>
  <c r="L237" i="1" l="1"/>
  <c r="J238" i="1"/>
  <c r="Y236" i="1"/>
  <c r="N237" i="1"/>
  <c r="U236" i="1"/>
  <c r="P239" i="1"/>
  <c r="K238" i="1"/>
  <c r="M239" i="1" s="1"/>
  <c r="I239" i="1"/>
  <c r="O239" i="1"/>
  <c r="Q238" i="1"/>
  <c r="AF236" i="1"/>
  <c r="AG236" i="1" s="1"/>
  <c r="R236" i="1"/>
  <c r="S236" i="1" s="1"/>
  <c r="P240" i="1" l="1"/>
  <c r="Z236" i="1"/>
  <c r="AA236" i="1" s="1"/>
  <c r="AC236" i="1" s="1"/>
  <c r="T236" i="1"/>
  <c r="V236" i="1" s="1"/>
  <c r="AF237" i="1"/>
  <c r="AG237" i="1" s="1"/>
  <c r="R237" i="1"/>
  <c r="S237" i="1" s="1"/>
  <c r="O240" i="1"/>
  <c r="Q239" i="1"/>
  <c r="I240" i="1"/>
  <c r="K239" i="1"/>
  <c r="M240" i="1" s="1"/>
  <c r="L238" i="1"/>
  <c r="J239" i="1"/>
  <c r="N238" i="1"/>
  <c r="Y237" i="1"/>
  <c r="AF238" i="1" l="1"/>
  <c r="AG238" i="1" s="1"/>
  <c r="R238" i="1"/>
  <c r="S238" i="1" s="1"/>
  <c r="Z238" i="1" s="1"/>
  <c r="Q240" i="1"/>
  <c r="O241" i="1"/>
  <c r="Z237" i="1"/>
  <c r="AA237" i="1" s="1"/>
  <c r="AC237" i="1" s="1"/>
  <c r="L239" i="1"/>
  <c r="J240" i="1"/>
  <c r="N239" i="1"/>
  <c r="Y238" i="1"/>
  <c r="I241" i="1"/>
  <c r="K240" i="1"/>
  <c r="M241" i="1" s="1"/>
  <c r="P241" i="1"/>
  <c r="AA238" i="1" l="1"/>
  <c r="AC238" i="1" s="1"/>
  <c r="P242" i="1"/>
  <c r="N240" i="1"/>
  <c r="Y239" i="1"/>
  <c r="Q241" i="1"/>
  <c r="O242" i="1"/>
  <c r="K241" i="1"/>
  <c r="M242" i="1" s="1"/>
  <c r="I242" i="1"/>
  <c r="AF239" i="1"/>
  <c r="AG239" i="1" s="1"/>
  <c r="R239" i="1"/>
  <c r="S239" i="1" s="1"/>
  <c r="L240" i="1"/>
  <c r="J241" i="1"/>
  <c r="O243" i="1" l="1"/>
  <c r="Q242" i="1"/>
  <c r="L241" i="1"/>
  <c r="J242" i="1"/>
  <c r="AA239" i="1"/>
  <c r="AC239" i="1" s="1"/>
  <c r="Y240" i="1"/>
  <c r="AA240" i="1" s="1"/>
  <c r="AC240" i="1" s="1"/>
  <c r="N241" i="1"/>
  <c r="AF240" i="1"/>
  <c r="AG240" i="1" s="1"/>
  <c r="R240" i="1"/>
  <c r="S240" i="1" s="1"/>
  <c r="Z240" i="1" s="1"/>
  <c r="Z239" i="1"/>
  <c r="P243" i="1"/>
  <c r="K242" i="1"/>
  <c r="M243" i="1" s="1"/>
  <c r="I243" i="1"/>
  <c r="AF241" i="1" l="1"/>
  <c r="AG241" i="1" s="1"/>
  <c r="R241" i="1"/>
  <c r="S241" i="1" s="1"/>
  <c r="I244" i="1"/>
  <c r="K243" i="1"/>
  <c r="M244" i="1" s="1"/>
  <c r="P244" i="1"/>
  <c r="L242" i="1"/>
  <c r="J243" i="1"/>
  <c r="N242" i="1"/>
  <c r="Y241" i="1"/>
  <c r="O244" i="1"/>
  <c r="Q243" i="1"/>
  <c r="N243" i="1" l="1"/>
  <c r="Y242" i="1"/>
  <c r="P245" i="1"/>
  <c r="AA241" i="1"/>
  <c r="AC241" i="1" s="1"/>
  <c r="I245" i="1"/>
  <c r="K244" i="1"/>
  <c r="M245" i="1" s="1"/>
  <c r="Q244" i="1"/>
  <c r="O245" i="1"/>
  <c r="AF242" i="1"/>
  <c r="AG242" i="1" s="1"/>
  <c r="R242" i="1"/>
  <c r="S242" i="1" s="1"/>
  <c r="Z242" i="1" s="1"/>
  <c r="Z241" i="1"/>
  <c r="L243" i="1"/>
  <c r="J244" i="1"/>
  <c r="P246" i="1" l="1"/>
  <c r="L244" i="1"/>
  <c r="J245" i="1"/>
  <c r="N244" i="1"/>
  <c r="Y243" i="1"/>
  <c r="Q245" i="1"/>
  <c r="O246" i="1"/>
  <c r="AA242" i="1"/>
  <c r="AC242" i="1" s="1"/>
  <c r="K245" i="1"/>
  <c r="M246" i="1" s="1"/>
  <c r="I246" i="1"/>
  <c r="AF243" i="1"/>
  <c r="AG243" i="1" s="1"/>
  <c r="R243" i="1"/>
  <c r="S243" i="1" s="1"/>
  <c r="Z243" i="1" l="1"/>
  <c r="K246" i="1"/>
  <c r="M247" i="1" s="1"/>
  <c r="I247" i="1"/>
  <c r="Y244" i="1"/>
  <c r="N245" i="1"/>
  <c r="L245" i="1"/>
  <c r="J246" i="1"/>
  <c r="P247" i="1"/>
  <c r="AF244" i="1"/>
  <c r="AG244" i="1" s="1"/>
  <c r="R244" i="1"/>
  <c r="S244" i="1" s="1"/>
  <c r="Z244" i="1" s="1"/>
  <c r="AA243" i="1"/>
  <c r="AC243" i="1" s="1"/>
  <c r="O247" i="1"/>
  <c r="Q246" i="1"/>
  <c r="AF245" i="1" l="1"/>
  <c r="AG245" i="1" s="1"/>
  <c r="R245" i="1"/>
  <c r="S245" i="1" s="1"/>
  <c r="Z245" i="1" s="1"/>
  <c r="L246" i="1"/>
  <c r="J247" i="1"/>
  <c r="K247" i="1"/>
  <c r="M248" i="1" s="1"/>
  <c r="I248" i="1"/>
  <c r="O248" i="1"/>
  <c r="Q247" i="1"/>
  <c r="P248" i="1"/>
  <c r="N246" i="1"/>
  <c r="Y245" i="1"/>
  <c r="AA245" i="1" s="1"/>
  <c r="AC245" i="1" s="1"/>
  <c r="AA244" i="1"/>
  <c r="AC244" i="1" s="1"/>
  <c r="I249" i="1" l="1"/>
  <c r="K248" i="1"/>
  <c r="M249" i="1" s="1"/>
  <c r="L247" i="1"/>
  <c r="J248" i="1"/>
  <c r="O249" i="1"/>
  <c r="Q248" i="1"/>
  <c r="P249" i="1"/>
  <c r="N247" i="1"/>
  <c r="Y246" i="1"/>
  <c r="AF246" i="1"/>
  <c r="AG246" i="1" s="1"/>
  <c r="R246" i="1"/>
  <c r="S246" i="1" s="1"/>
  <c r="Z246" i="1" s="1"/>
  <c r="O250" i="1" l="1"/>
  <c r="Q249" i="1"/>
  <c r="L248" i="1"/>
  <c r="J249" i="1"/>
  <c r="AA246" i="1"/>
  <c r="AC246" i="1" s="1"/>
  <c r="N248" i="1"/>
  <c r="Y247" i="1"/>
  <c r="AA247" i="1" s="1"/>
  <c r="AC247" i="1" s="1"/>
  <c r="P250" i="1"/>
  <c r="AF247" i="1"/>
  <c r="AG247" i="1" s="1"/>
  <c r="R247" i="1"/>
  <c r="S247" i="1" s="1"/>
  <c r="Z247" i="1" s="1"/>
  <c r="I250" i="1"/>
  <c r="K249" i="1"/>
  <c r="M250" i="1" s="1"/>
  <c r="AF248" i="1" l="1"/>
  <c r="AG248" i="1" s="1"/>
  <c r="R248" i="1"/>
  <c r="S248" i="1" s="1"/>
  <c r="I251" i="1"/>
  <c r="K250" i="1"/>
  <c r="M251" i="1" s="1"/>
  <c r="L249" i="1"/>
  <c r="J250" i="1"/>
  <c r="N249" i="1"/>
  <c r="Y248" i="1"/>
  <c r="U248" i="1"/>
  <c r="P251" i="1"/>
  <c r="Q250" i="1"/>
  <c r="O251" i="1"/>
  <c r="AF249" i="1" l="1"/>
  <c r="AG249" i="1" s="1"/>
  <c r="R249" i="1"/>
  <c r="S249" i="1" s="1"/>
  <c r="N250" i="1"/>
  <c r="Y249" i="1"/>
  <c r="L250" i="1"/>
  <c r="J251" i="1"/>
  <c r="Q251" i="1"/>
  <c r="O252" i="1"/>
  <c r="P252" i="1"/>
  <c r="K251" i="1"/>
  <c r="M252" i="1" s="1"/>
  <c r="I252" i="1"/>
  <c r="Z248" i="1"/>
  <c r="AA248" i="1" s="1"/>
  <c r="AC248" i="1" s="1"/>
  <c r="T248" i="1"/>
  <c r="V248" i="1" s="1"/>
  <c r="N251" i="1" l="1"/>
  <c r="Y250" i="1"/>
  <c r="K252" i="1"/>
  <c r="M253" i="1" s="1"/>
  <c r="I253" i="1"/>
  <c r="Z249" i="1"/>
  <c r="AA249" i="1" s="1"/>
  <c r="AC249" i="1" s="1"/>
  <c r="AF250" i="1"/>
  <c r="AG250" i="1" s="1"/>
  <c r="R250" i="1"/>
  <c r="S250" i="1" s="1"/>
  <c r="Z250" i="1" s="1"/>
  <c r="O253" i="1"/>
  <c r="Q252" i="1"/>
  <c r="L251" i="1"/>
  <c r="J252" i="1"/>
  <c r="P253" i="1"/>
  <c r="L252" i="1" l="1"/>
  <c r="J253" i="1"/>
  <c r="N252" i="1"/>
  <c r="Y251" i="1"/>
  <c r="AF251" i="1"/>
  <c r="AG251" i="1" s="1"/>
  <c r="R251" i="1"/>
  <c r="S251" i="1" s="1"/>
  <c r="I254" i="1"/>
  <c r="K253" i="1"/>
  <c r="M254" i="1" s="1"/>
  <c r="O254" i="1"/>
  <c r="Q253" i="1"/>
  <c r="P254" i="1"/>
  <c r="AA250" i="1"/>
  <c r="AC250" i="1" s="1"/>
  <c r="I255" i="1" l="1"/>
  <c r="K254" i="1"/>
  <c r="M255" i="1" s="1"/>
  <c r="Z251" i="1"/>
  <c r="AA251" i="1"/>
  <c r="AC251" i="1" s="1"/>
  <c r="AF252" i="1"/>
  <c r="AG252" i="1" s="1"/>
  <c r="R252" i="1"/>
  <c r="S252" i="1" s="1"/>
  <c r="Z252" i="1" s="1"/>
  <c r="P255" i="1"/>
  <c r="O255" i="1"/>
  <c r="Q254" i="1"/>
  <c r="L253" i="1"/>
  <c r="J254" i="1"/>
  <c r="N253" i="1"/>
  <c r="Y252" i="1"/>
  <c r="AA252" i="1" l="1"/>
  <c r="AC252" i="1" s="1"/>
  <c r="AF253" i="1"/>
  <c r="AG253" i="1" s="1"/>
  <c r="R253" i="1"/>
  <c r="S253" i="1" s="1"/>
  <c r="Z253" i="1" s="1"/>
  <c r="J255" i="1"/>
  <c r="L254" i="1"/>
  <c r="Y253" i="1"/>
  <c r="AA253" i="1" s="1"/>
  <c r="AC253" i="1" s="1"/>
  <c r="N254" i="1"/>
  <c r="O256" i="1"/>
  <c r="Q255" i="1"/>
  <c r="P256" i="1"/>
  <c r="I256" i="1"/>
  <c r="K255" i="1"/>
  <c r="M256" i="1" s="1"/>
  <c r="AF254" i="1" l="1"/>
  <c r="AG254" i="1" s="1"/>
  <c r="R254" i="1"/>
  <c r="S254" i="1" s="1"/>
  <c r="N255" i="1"/>
  <c r="Y254" i="1"/>
  <c r="I257" i="1"/>
  <c r="K256" i="1"/>
  <c r="M257" i="1" s="1"/>
  <c r="L255" i="1"/>
  <c r="J256" i="1"/>
  <c r="P257" i="1"/>
  <c r="Q256" i="1"/>
  <c r="O257" i="1"/>
  <c r="Q257" i="1" l="1"/>
  <c r="O258" i="1"/>
  <c r="K257" i="1"/>
  <c r="M258" i="1" s="1"/>
  <c r="I258" i="1"/>
  <c r="L256" i="1"/>
  <c r="J257" i="1"/>
  <c r="P258" i="1"/>
  <c r="AF255" i="1"/>
  <c r="AG255" i="1" s="1"/>
  <c r="R255" i="1"/>
  <c r="S255" i="1" s="1"/>
  <c r="Z255" i="1" s="1"/>
  <c r="Y255" i="1"/>
  <c r="N256" i="1"/>
  <c r="Z254" i="1"/>
  <c r="AA254" i="1" s="1"/>
  <c r="AC254" i="1" s="1"/>
  <c r="AF256" i="1" l="1"/>
  <c r="AG256" i="1" s="1"/>
  <c r="R256" i="1"/>
  <c r="S256" i="1" s="1"/>
  <c r="Z256" i="1" s="1"/>
  <c r="L257" i="1"/>
  <c r="J258" i="1"/>
  <c r="AA255" i="1"/>
  <c r="AC255" i="1" s="1"/>
  <c r="N257" i="1"/>
  <c r="Y256" i="1"/>
  <c r="AA256" i="1" s="1"/>
  <c r="AC256" i="1" s="1"/>
  <c r="K258" i="1"/>
  <c r="M259" i="1" s="1"/>
  <c r="I259" i="1"/>
  <c r="P259" i="1"/>
  <c r="O259" i="1"/>
  <c r="Q258" i="1"/>
  <c r="AF257" i="1" l="1"/>
  <c r="AG257" i="1" s="1"/>
  <c r="R257" i="1"/>
  <c r="S257" i="1" s="1"/>
  <c r="Z257" i="1" s="1"/>
  <c r="O260" i="1"/>
  <c r="Q259" i="1"/>
  <c r="P260" i="1"/>
  <c r="L258" i="1"/>
  <c r="J259" i="1"/>
  <c r="N258" i="1"/>
  <c r="Y257" i="1"/>
  <c r="I260" i="1"/>
  <c r="K259" i="1"/>
  <c r="M260" i="1" s="1"/>
  <c r="AA257" i="1" l="1"/>
  <c r="AC257" i="1" s="1"/>
  <c r="P261" i="1"/>
  <c r="N259" i="1"/>
  <c r="Y258" i="1"/>
  <c r="AA258" i="1" s="1"/>
  <c r="AC258" i="1" s="1"/>
  <c r="K260" i="1"/>
  <c r="M261" i="1" s="1"/>
  <c r="I261" i="1"/>
  <c r="Q260" i="1"/>
  <c r="O261" i="1"/>
  <c r="AF258" i="1"/>
  <c r="AG258" i="1" s="1"/>
  <c r="R258" i="1"/>
  <c r="S258" i="1" s="1"/>
  <c r="Z258" i="1" s="1"/>
  <c r="L259" i="1"/>
  <c r="J260" i="1"/>
  <c r="I262" i="1" l="1"/>
  <c r="K261" i="1"/>
  <c r="M262" i="1" s="1"/>
  <c r="L260" i="1"/>
  <c r="J261" i="1"/>
  <c r="N260" i="1"/>
  <c r="Y259" i="1"/>
  <c r="AF259" i="1"/>
  <c r="AG259" i="1" s="1"/>
  <c r="R259" i="1"/>
  <c r="S259" i="1" s="1"/>
  <c r="Z259" i="1" s="1"/>
  <c r="O262" i="1"/>
  <c r="Q261" i="1"/>
  <c r="P262" i="1"/>
  <c r="AA259" i="1" l="1"/>
  <c r="AC259" i="1" s="1"/>
  <c r="L261" i="1"/>
  <c r="J262" i="1"/>
  <c r="P263" i="1"/>
  <c r="AF260" i="1"/>
  <c r="AG260" i="1" s="1"/>
  <c r="R260" i="1"/>
  <c r="S260" i="1" s="1"/>
  <c r="N261" i="1"/>
  <c r="Y260" i="1"/>
  <c r="U260" i="1"/>
  <c r="Q262" i="1"/>
  <c r="O263" i="1"/>
  <c r="I263" i="1"/>
  <c r="K262" i="1"/>
  <c r="M263" i="1" s="1"/>
  <c r="P264" i="1" l="1"/>
  <c r="Z260" i="1"/>
  <c r="T260" i="1"/>
  <c r="V260" i="1" s="1"/>
  <c r="L262" i="1"/>
  <c r="J263" i="1"/>
  <c r="K263" i="1"/>
  <c r="M264" i="1" s="1"/>
  <c r="I264" i="1"/>
  <c r="Q263" i="1"/>
  <c r="O264" i="1"/>
  <c r="AA260" i="1"/>
  <c r="AC260" i="1" s="1"/>
  <c r="N262" i="1"/>
  <c r="Y261" i="1"/>
  <c r="AF261" i="1"/>
  <c r="AG261" i="1" s="1"/>
  <c r="R261" i="1"/>
  <c r="S261" i="1" s="1"/>
  <c r="AF262" i="1" l="1"/>
  <c r="AG262" i="1" s="1"/>
  <c r="R262" i="1"/>
  <c r="S262" i="1" s="1"/>
  <c r="Z262" i="1" s="1"/>
  <c r="N263" i="1"/>
  <c r="Y262" i="1"/>
  <c r="AA262" i="1" s="1"/>
  <c r="AC262" i="1" s="1"/>
  <c r="O265" i="1"/>
  <c r="Q264" i="1"/>
  <c r="P265" i="1"/>
  <c r="L263" i="1"/>
  <c r="J264" i="1"/>
  <c r="Z261" i="1"/>
  <c r="AA261" i="1" s="1"/>
  <c r="AC261" i="1" s="1"/>
  <c r="K264" i="1"/>
  <c r="M265" i="1" s="1"/>
  <c r="I265" i="1"/>
  <c r="L264" i="1" l="1"/>
  <c r="J265" i="1"/>
  <c r="N264" i="1"/>
  <c r="Y263" i="1"/>
  <c r="O266" i="1"/>
  <c r="Q265" i="1"/>
  <c r="P266" i="1"/>
  <c r="AF263" i="1"/>
  <c r="AG263" i="1" s="1"/>
  <c r="R263" i="1"/>
  <c r="S263" i="1" s="1"/>
  <c r="I266" i="1"/>
  <c r="K265" i="1"/>
  <c r="M266" i="1" s="1"/>
  <c r="Q266" i="1" l="1"/>
  <c r="O267" i="1"/>
  <c r="I267" i="1"/>
  <c r="K266" i="1"/>
  <c r="M267" i="1" s="1"/>
  <c r="Z263" i="1"/>
  <c r="AA263" i="1" s="1"/>
  <c r="AC263" i="1" s="1"/>
  <c r="AF264" i="1"/>
  <c r="AG264" i="1" s="1"/>
  <c r="R264" i="1"/>
  <c r="S264" i="1" s="1"/>
  <c r="Z264" i="1" s="1"/>
  <c r="L265" i="1"/>
  <c r="J266" i="1"/>
  <c r="P267" i="1"/>
  <c r="N265" i="1"/>
  <c r="Y264" i="1"/>
  <c r="AA264" i="1" l="1"/>
  <c r="AC264" i="1" s="1"/>
  <c r="P268" i="1"/>
  <c r="AF265" i="1"/>
  <c r="AG265" i="1" s="1"/>
  <c r="R265" i="1"/>
  <c r="S265" i="1" s="1"/>
  <c r="L266" i="1"/>
  <c r="J267" i="1"/>
  <c r="K267" i="1"/>
  <c r="M268" i="1" s="1"/>
  <c r="I268" i="1"/>
  <c r="N266" i="1"/>
  <c r="Y265" i="1"/>
  <c r="Q267" i="1"/>
  <c r="O268" i="1"/>
  <c r="L267" i="1" l="1"/>
  <c r="J268" i="1"/>
  <c r="O269" i="1"/>
  <c r="Q268" i="1"/>
  <c r="P269" i="1"/>
  <c r="N267" i="1"/>
  <c r="Y266" i="1"/>
  <c r="AF266" i="1"/>
  <c r="AG266" i="1" s="1"/>
  <c r="R266" i="1"/>
  <c r="S266" i="1" s="1"/>
  <c r="Z266" i="1" s="1"/>
  <c r="Z265" i="1"/>
  <c r="AA265" i="1" s="1"/>
  <c r="AC265" i="1" s="1"/>
  <c r="K268" i="1"/>
  <c r="M269" i="1" s="1"/>
  <c r="I269" i="1"/>
  <c r="O270" i="1" l="1"/>
  <c r="Q269" i="1"/>
  <c r="AA266" i="1"/>
  <c r="AC266" i="1" s="1"/>
  <c r="L268" i="1"/>
  <c r="J269" i="1"/>
  <c r="AF267" i="1"/>
  <c r="AG267" i="1" s="1"/>
  <c r="R267" i="1"/>
  <c r="S267" i="1" s="1"/>
  <c r="N268" i="1"/>
  <c r="Y267" i="1"/>
  <c r="I270" i="1"/>
  <c r="K269" i="1"/>
  <c r="M270" i="1" s="1"/>
  <c r="P270" i="1"/>
  <c r="Z267" i="1" l="1"/>
  <c r="P271" i="1"/>
  <c r="L269" i="1"/>
  <c r="J270" i="1"/>
  <c r="AF268" i="1"/>
  <c r="AG268" i="1" s="1"/>
  <c r="R268" i="1"/>
  <c r="S268" i="1" s="1"/>
  <c r="Z268" i="1" s="1"/>
  <c r="N269" i="1"/>
  <c r="Y268" i="1"/>
  <c r="AA268" i="1" s="1"/>
  <c r="AC268" i="1" s="1"/>
  <c r="I271" i="1"/>
  <c r="K270" i="1"/>
  <c r="M271" i="1" s="1"/>
  <c r="AA267" i="1"/>
  <c r="AC267" i="1" s="1"/>
  <c r="Q270" i="1"/>
  <c r="O271" i="1"/>
  <c r="L270" i="1" l="1"/>
  <c r="J271" i="1"/>
  <c r="N270" i="1"/>
  <c r="Y269" i="1"/>
  <c r="P272" i="1"/>
  <c r="K271" i="1"/>
  <c r="M272" i="1" s="1"/>
  <c r="I272" i="1"/>
  <c r="Q271" i="1"/>
  <c r="O272" i="1"/>
  <c r="AF269" i="1"/>
  <c r="AG269" i="1" s="1"/>
  <c r="R269" i="1"/>
  <c r="S269" i="1" s="1"/>
  <c r="P273" i="1" l="1"/>
  <c r="Z269" i="1"/>
  <c r="AA269" i="1"/>
  <c r="AC269" i="1" s="1"/>
  <c r="Q272" i="1"/>
  <c r="O273" i="1"/>
  <c r="AF270" i="1"/>
  <c r="AG270" i="1" s="1"/>
  <c r="R270" i="1"/>
  <c r="S270" i="1" s="1"/>
  <c r="Z270" i="1" s="1"/>
  <c r="L271" i="1"/>
  <c r="J272" i="1"/>
  <c r="K272" i="1"/>
  <c r="M273" i="1" s="1"/>
  <c r="I273" i="1"/>
  <c r="Y270" i="1"/>
  <c r="N271" i="1"/>
  <c r="AA270" i="1" l="1"/>
  <c r="AC270" i="1" s="1"/>
  <c r="AF271" i="1"/>
  <c r="AG271" i="1" s="1"/>
  <c r="R271" i="1"/>
  <c r="S271" i="1" s="1"/>
  <c r="Z271" i="1" s="1"/>
  <c r="Q273" i="1"/>
  <c r="O274" i="1"/>
  <c r="K273" i="1"/>
  <c r="M274" i="1" s="1"/>
  <c r="I274" i="1"/>
  <c r="L272" i="1"/>
  <c r="J273" i="1"/>
  <c r="Y271" i="1"/>
  <c r="N272" i="1"/>
  <c r="P274" i="1"/>
  <c r="L273" i="1" l="1"/>
  <c r="J274" i="1"/>
  <c r="N273" i="1"/>
  <c r="Y272" i="1"/>
  <c r="U272" i="1"/>
  <c r="K274" i="1"/>
  <c r="M275" i="1" s="1"/>
  <c r="I275" i="1"/>
  <c r="P275" i="1"/>
  <c r="O275" i="1"/>
  <c r="Q274" i="1"/>
  <c r="AF272" i="1"/>
  <c r="AG272" i="1" s="1"/>
  <c r="R272" i="1"/>
  <c r="S272" i="1" s="1"/>
  <c r="AA271" i="1"/>
  <c r="AC271" i="1" s="1"/>
  <c r="Z272" i="1" l="1"/>
  <c r="T272" i="1"/>
  <c r="V272" i="1" s="1"/>
  <c r="AA272" i="1"/>
  <c r="AC272" i="1" s="1"/>
  <c r="O276" i="1"/>
  <c r="Q275" i="1"/>
  <c r="AF273" i="1"/>
  <c r="AG273" i="1" s="1"/>
  <c r="R273" i="1"/>
  <c r="S273" i="1" s="1"/>
  <c r="I276" i="1"/>
  <c r="K275" i="1"/>
  <c r="M276" i="1" s="1"/>
  <c r="P276" i="1"/>
  <c r="L274" i="1"/>
  <c r="J275" i="1"/>
  <c r="N274" i="1"/>
  <c r="Y273" i="1"/>
  <c r="Z273" i="1" l="1"/>
  <c r="L275" i="1"/>
  <c r="J276" i="1"/>
  <c r="AF274" i="1"/>
  <c r="AG274" i="1" s="1"/>
  <c r="R274" i="1"/>
  <c r="S274" i="1" s="1"/>
  <c r="Z274" i="1" s="1"/>
  <c r="N275" i="1"/>
  <c r="Y274" i="1"/>
  <c r="AA274" i="1" s="1"/>
  <c r="AC274" i="1" s="1"/>
  <c r="P277" i="1"/>
  <c r="Q276" i="1"/>
  <c r="O277" i="1"/>
  <c r="I277" i="1"/>
  <c r="K276" i="1"/>
  <c r="M277" i="1" s="1"/>
  <c r="AA273" i="1"/>
  <c r="AC273" i="1" s="1"/>
  <c r="AF275" i="1" l="1"/>
  <c r="AG275" i="1" s="1"/>
  <c r="R275" i="1"/>
  <c r="S275" i="1" s="1"/>
  <c r="Z275" i="1" s="1"/>
  <c r="K277" i="1"/>
  <c r="M278" i="1" s="1"/>
  <c r="I278" i="1"/>
  <c r="Q277" i="1"/>
  <c r="O278" i="1"/>
  <c r="L276" i="1"/>
  <c r="J277" i="1"/>
  <c r="P278" i="1"/>
  <c r="N276" i="1"/>
  <c r="Y275" i="1"/>
  <c r="AA275" i="1" s="1"/>
  <c r="AC275" i="1" s="1"/>
  <c r="O279" i="1" l="1"/>
  <c r="Q278" i="1"/>
  <c r="N277" i="1"/>
  <c r="Y276" i="1"/>
  <c r="AF276" i="1"/>
  <c r="AG276" i="1" s="1"/>
  <c r="R276" i="1"/>
  <c r="S276" i="1" s="1"/>
  <c r="K278" i="1"/>
  <c r="M279" i="1" s="1"/>
  <c r="I279" i="1"/>
  <c r="P279" i="1"/>
  <c r="L277" i="1"/>
  <c r="J278" i="1"/>
  <c r="Z276" i="1" l="1"/>
  <c r="L278" i="1"/>
  <c r="J279" i="1"/>
  <c r="N278" i="1"/>
  <c r="Y277" i="1"/>
  <c r="AA277" i="1" s="1"/>
  <c r="AC277" i="1" s="1"/>
  <c r="AA276" i="1"/>
  <c r="AC276" i="1" s="1"/>
  <c r="P280" i="1"/>
  <c r="AF277" i="1"/>
  <c r="AG277" i="1" s="1"/>
  <c r="R277" i="1"/>
  <c r="S277" i="1" s="1"/>
  <c r="Z277" i="1" s="1"/>
  <c r="O280" i="1"/>
  <c r="Q279" i="1"/>
  <c r="I280" i="1"/>
  <c r="K279" i="1"/>
  <c r="M280" i="1" s="1"/>
  <c r="I281" i="1" l="1"/>
  <c r="K280" i="1"/>
  <c r="M281" i="1" s="1"/>
  <c r="Q280" i="1"/>
  <c r="O281" i="1"/>
  <c r="AF278" i="1"/>
  <c r="AG278" i="1" s="1"/>
  <c r="R278" i="1"/>
  <c r="S278" i="1" s="1"/>
  <c r="Z278" i="1" s="1"/>
  <c r="L279" i="1"/>
  <c r="J280" i="1"/>
  <c r="N279" i="1"/>
  <c r="Y278" i="1"/>
  <c r="P281" i="1"/>
  <c r="L280" i="1" l="1"/>
  <c r="J281" i="1"/>
  <c r="N280" i="1"/>
  <c r="Y279" i="1"/>
  <c r="P282" i="1"/>
  <c r="Q281" i="1"/>
  <c r="O282" i="1"/>
  <c r="AA278" i="1"/>
  <c r="AC278" i="1" s="1"/>
  <c r="AF279" i="1"/>
  <c r="AG279" i="1" s="1"/>
  <c r="R279" i="1"/>
  <c r="S279" i="1" s="1"/>
  <c r="K281" i="1"/>
  <c r="M282" i="1" s="1"/>
  <c r="I282" i="1"/>
  <c r="P283" i="1" l="1"/>
  <c r="K282" i="1"/>
  <c r="M283" i="1" s="1"/>
  <c r="I283" i="1"/>
  <c r="Z279" i="1"/>
  <c r="AA279" i="1"/>
  <c r="AC279" i="1" s="1"/>
  <c r="AF280" i="1"/>
  <c r="AG280" i="1" s="1"/>
  <c r="R280" i="1"/>
  <c r="S280" i="1" s="1"/>
  <c r="Z280" i="1" s="1"/>
  <c r="L281" i="1"/>
  <c r="J282" i="1"/>
  <c r="O283" i="1"/>
  <c r="Q282" i="1"/>
  <c r="Y280" i="1"/>
  <c r="N281" i="1"/>
  <c r="AA280" i="1" l="1"/>
  <c r="AC280" i="1" s="1"/>
  <c r="O284" i="1"/>
  <c r="Q283" i="1"/>
  <c r="I284" i="1"/>
  <c r="K283" i="1"/>
  <c r="M284" i="1" s="1"/>
  <c r="L282" i="1"/>
  <c r="J283" i="1"/>
  <c r="AF281" i="1"/>
  <c r="AG281" i="1" s="1"/>
  <c r="R281" i="1"/>
  <c r="S281" i="1" s="1"/>
  <c r="Z281" i="1" s="1"/>
  <c r="N282" i="1"/>
  <c r="Y281" i="1"/>
  <c r="P284" i="1"/>
  <c r="L283" i="1" l="1"/>
  <c r="J284" i="1"/>
  <c r="P285" i="1"/>
  <c r="N283" i="1"/>
  <c r="Y282" i="1"/>
  <c r="AA282" i="1" s="1"/>
  <c r="AC282" i="1" s="1"/>
  <c r="K284" i="1"/>
  <c r="M285" i="1" s="1"/>
  <c r="I285" i="1"/>
  <c r="AA281" i="1"/>
  <c r="AC281" i="1" s="1"/>
  <c r="AF282" i="1"/>
  <c r="AG282" i="1" s="1"/>
  <c r="R282" i="1"/>
  <c r="S282" i="1" s="1"/>
  <c r="Z282" i="1" s="1"/>
  <c r="Q284" i="1"/>
  <c r="O285" i="1"/>
  <c r="AF283" i="1" l="1"/>
  <c r="AG283" i="1" s="1"/>
  <c r="R283" i="1"/>
  <c r="S283" i="1" s="1"/>
  <c r="Z283" i="1" s="1"/>
  <c r="O286" i="1"/>
  <c r="Q285" i="1"/>
  <c r="P286" i="1"/>
  <c r="J285" i="1"/>
  <c r="L284" i="1"/>
  <c r="I286" i="1"/>
  <c r="K285" i="1"/>
  <c r="M286" i="1" s="1"/>
  <c r="N284" i="1"/>
  <c r="Y283" i="1"/>
  <c r="P287" i="1" l="1"/>
  <c r="AA283" i="1"/>
  <c r="AC283" i="1" s="1"/>
  <c r="L285" i="1"/>
  <c r="J286" i="1"/>
  <c r="AF284" i="1"/>
  <c r="AG284" i="1" s="1"/>
  <c r="R284" i="1"/>
  <c r="S284" i="1" s="1"/>
  <c r="Q286" i="1"/>
  <c r="O287" i="1"/>
  <c r="I287" i="1"/>
  <c r="K286" i="1"/>
  <c r="M287" i="1" s="1"/>
  <c r="N285" i="1"/>
  <c r="Y284" i="1"/>
  <c r="U284" i="1"/>
  <c r="L286" i="1" l="1"/>
  <c r="J287" i="1"/>
  <c r="AF285" i="1"/>
  <c r="AG285" i="1" s="1"/>
  <c r="R285" i="1"/>
  <c r="S285" i="1" s="1"/>
  <c r="N286" i="1"/>
  <c r="Y285" i="1"/>
  <c r="Z284" i="1"/>
  <c r="AA284" i="1" s="1"/>
  <c r="AC284" i="1" s="1"/>
  <c r="T284" i="1"/>
  <c r="V284" i="1" s="1"/>
  <c r="K287" i="1"/>
  <c r="M288" i="1" s="1"/>
  <c r="I288" i="1"/>
  <c r="P288" i="1"/>
  <c r="Q287" i="1"/>
  <c r="O288" i="1"/>
  <c r="AF286" i="1" l="1"/>
  <c r="AG286" i="1" s="1"/>
  <c r="R286" i="1"/>
  <c r="S286" i="1" s="1"/>
  <c r="Z286" i="1" s="1"/>
  <c r="Z285" i="1"/>
  <c r="AA285" i="1" s="1"/>
  <c r="AC285" i="1" s="1"/>
  <c r="P289" i="1"/>
  <c r="K288" i="1"/>
  <c r="M289" i="1" s="1"/>
  <c r="I289" i="1"/>
  <c r="L287" i="1"/>
  <c r="J288" i="1"/>
  <c r="N287" i="1"/>
  <c r="Y286" i="1"/>
  <c r="AA286" i="1" s="1"/>
  <c r="AC286" i="1" s="1"/>
  <c r="O289" i="1"/>
  <c r="Q288" i="1"/>
  <c r="O290" i="1" l="1"/>
  <c r="Q289" i="1"/>
  <c r="AF287" i="1"/>
  <c r="AG287" i="1" s="1"/>
  <c r="R287" i="1"/>
  <c r="S287" i="1" s="1"/>
  <c r="L288" i="1"/>
  <c r="J289" i="1"/>
  <c r="N288" i="1"/>
  <c r="Y287" i="1"/>
  <c r="I290" i="1"/>
  <c r="K289" i="1"/>
  <c r="M290" i="1" s="1"/>
  <c r="P290" i="1"/>
  <c r="P291" i="1" l="1"/>
  <c r="L289" i="1"/>
  <c r="J290" i="1"/>
  <c r="AF288" i="1"/>
  <c r="AG288" i="1" s="1"/>
  <c r="R288" i="1"/>
  <c r="S288" i="1" s="1"/>
  <c r="Z288" i="1" s="1"/>
  <c r="N289" i="1"/>
  <c r="Y288" i="1"/>
  <c r="AA288" i="1" s="1"/>
  <c r="AC288" i="1" s="1"/>
  <c r="Z287" i="1"/>
  <c r="AA287" i="1" s="1"/>
  <c r="AC287" i="1" s="1"/>
  <c r="I291" i="1"/>
  <c r="K290" i="1"/>
  <c r="M291" i="1" s="1"/>
  <c r="Q290" i="1"/>
  <c r="O291" i="1"/>
  <c r="AF289" i="1" l="1"/>
  <c r="AG289" i="1" s="1"/>
  <c r="R289" i="1"/>
  <c r="S289" i="1" s="1"/>
  <c r="Z289" i="1" s="1"/>
  <c r="K291" i="1"/>
  <c r="M292" i="1" s="1"/>
  <c r="I292" i="1"/>
  <c r="L290" i="1"/>
  <c r="J291" i="1"/>
  <c r="N290" i="1"/>
  <c r="Y289" i="1"/>
  <c r="AA289" i="1" s="1"/>
  <c r="AC289" i="1" s="1"/>
  <c r="P292" i="1"/>
  <c r="Q291" i="1"/>
  <c r="O292" i="1"/>
  <c r="AF290" i="1" l="1"/>
  <c r="AG290" i="1" s="1"/>
  <c r="R290" i="1"/>
  <c r="S290" i="1" s="1"/>
  <c r="O293" i="1"/>
  <c r="Q292" i="1"/>
  <c r="L291" i="1"/>
  <c r="J292" i="1"/>
  <c r="Y290" i="1"/>
  <c r="N291" i="1"/>
  <c r="P293" i="1"/>
  <c r="K292" i="1"/>
  <c r="M293" i="1" s="1"/>
  <c r="I293" i="1"/>
  <c r="I294" i="1" l="1"/>
  <c r="K293" i="1"/>
  <c r="M294" i="1" s="1"/>
  <c r="P294" i="1"/>
  <c r="O294" i="1"/>
  <c r="Q293" i="1"/>
  <c r="Z290" i="1"/>
  <c r="AA290" i="1" s="1"/>
  <c r="AC290" i="1" s="1"/>
  <c r="AF291" i="1"/>
  <c r="AG291" i="1" s="1"/>
  <c r="R291" i="1"/>
  <c r="S291" i="1" s="1"/>
  <c r="Z291" i="1" s="1"/>
  <c r="L292" i="1"/>
  <c r="J293" i="1"/>
  <c r="N292" i="1"/>
  <c r="Y291" i="1"/>
  <c r="AA291" i="1" l="1"/>
  <c r="AC291" i="1" s="1"/>
  <c r="AF292" i="1"/>
  <c r="AG292" i="1" s="1"/>
  <c r="R292" i="1"/>
  <c r="S292" i="1" s="1"/>
  <c r="Z292" i="1" s="1"/>
  <c r="L293" i="1"/>
  <c r="J294" i="1"/>
  <c r="O295" i="1"/>
  <c r="Q294" i="1"/>
  <c r="N293" i="1"/>
  <c r="Y292" i="1"/>
  <c r="P295" i="1"/>
  <c r="I295" i="1"/>
  <c r="K294" i="1"/>
  <c r="M295" i="1" s="1"/>
  <c r="AA292" i="1" l="1"/>
  <c r="AC292" i="1" s="1"/>
  <c r="AF293" i="1"/>
  <c r="AG293" i="1" s="1"/>
  <c r="R293" i="1"/>
  <c r="S293" i="1" s="1"/>
  <c r="Z293" i="1" s="1"/>
  <c r="K295" i="1"/>
  <c r="M296" i="1" s="1"/>
  <c r="I296" i="1"/>
  <c r="Q295" i="1"/>
  <c r="O296" i="1"/>
  <c r="L294" i="1"/>
  <c r="J295" i="1"/>
  <c r="P296" i="1"/>
  <c r="N294" i="1"/>
  <c r="Y293" i="1"/>
  <c r="AA293" i="1" s="1"/>
  <c r="AC293" i="1" s="1"/>
  <c r="L295" i="1" l="1"/>
  <c r="J296" i="1"/>
  <c r="Q296" i="1"/>
  <c r="O297" i="1"/>
  <c r="N295" i="1"/>
  <c r="Y294" i="1"/>
  <c r="AF294" i="1"/>
  <c r="AG294" i="1" s="1"/>
  <c r="R294" i="1"/>
  <c r="S294" i="1" s="1"/>
  <c r="Z294" i="1" s="1"/>
  <c r="I297" i="1"/>
  <c r="K296" i="1"/>
  <c r="M297" i="1" s="1"/>
  <c r="P297" i="1"/>
  <c r="AA294" i="1" l="1"/>
  <c r="AC294" i="1" s="1"/>
  <c r="P298" i="1"/>
  <c r="AF295" i="1"/>
  <c r="AG295" i="1" s="1"/>
  <c r="R295" i="1"/>
  <c r="S295" i="1" s="1"/>
  <c r="Z295" i="1" s="1"/>
  <c r="O298" i="1"/>
  <c r="Q297" i="1"/>
  <c r="L296" i="1"/>
  <c r="J297" i="1"/>
  <c r="K297" i="1"/>
  <c r="M298" i="1" s="1"/>
  <c r="I298" i="1"/>
  <c r="N296" i="1"/>
  <c r="Y295" i="1"/>
  <c r="AA295" i="1" s="1"/>
  <c r="AC295" i="1" s="1"/>
  <c r="O299" i="1" l="1"/>
  <c r="Q298" i="1"/>
  <c r="AF296" i="1"/>
  <c r="AG296" i="1" s="1"/>
  <c r="R296" i="1"/>
  <c r="S296" i="1" s="1"/>
  <c r="I299" i="1"/>
  <c r="K298" i="1"/>
  <c r="M299" i="1" s="1"/>
  <c r="P299" i="1"/>
  <c r="L297" i="1"/>
  <c r="J298" i="1"/>
  <c r="N297" i="1"/>
  <c r="Y296" i="1"/>
  <c r="U296" i="1"/>
  <c r="I300" i="1" l="1"/>
  <c r="K299" i="1"/>
  <c r="M300" i="1" s="1"/>
  <c r="AF297" i="1"/>
  <c r="AG297" i="1" s="1"/>
  <c r="R297" i="1"/>
  <c r="S297" i="1" s="1"/>
  <c r="Z296" i="1"/>
  <c r="AA296" i="1" s="1"/>
  <c r="AC296" i="1" s="1"/>
  <c r="T296" i="1"/>
  <c r="V296" i="1" s="1"/>
  <c r="L298" i="1"/>
  <c r="J299" i="1"/>
  <c r="N298" i="1"/>
  <c r="Y297" i="1"/>
  <c r="P300" i="1"/>
  <c r="Q299" i="1"/>
  <c r="O300" i="1"/>
  <c r="N299" i="1" l="1"/>
  <c r="Y298" i="1"/>
  <c r="Z297" i="1"/>
  <c r="AA297" i="1" s="1"/>
  <c r="AC297" i="1" s="1"/>
  <c r="P301" i="1"/>
  <c r="AF298" i="1"/>
  <c r="AG298" i="1" s="1"/>
  <c r="R298" i="1"/>
  <c r="S298" i="1" s="1"/>
  <c r="Z298" i="1" s="1"/>
  <c r="K300" i="1"/>
  <c r="M301" i="1" s="1"/>
  <c r="I301" i="1"/>
  <c r="Q300" i="1"/>
  <c r="O301" i="1"/>
  <c r="L299" i="1"/>
  <c r="J300" i="1"/>
  <c r="O302" i="1" l="1"/>
  <c r="Q301" i="1"/>
  <c r="K301" i="1"/>
  <c r="M302" i="1" s="1"/>
  <c r="I302" i="1"/>
  <c r="N300" i="1"/>
  <c r="Y299" i="1"/>
  <c r="AA298" i="1"/>
  <c r="AC298" i="1" s="1"/>
  <c r="P302" i="1"/>
  <c r="L300" i="1"/>
  <c r="J301" i="1"/>
  <c r="AF299" i="1"/>
  <c r="AG299" i="1" s="1"/>
  <c r="R299" i="1"/>
  <c r="S299" i="1" s="1"/>
  <c r="AF300" i="1" l="1"/>
  <c r="AG300" i="1" s="1"/>
  <c r="R300" i="1"/>
  <c r="S300" i="1" s="1"/>
  <c r="Z300" i="1" s="1"/>
  <c r="L301" i="1"/>
  <c r="J302" i="1"/>
  <c r="I303" i="1"/>
  <c r="K302" i="1"/>
  <c r="M303" i="1" s="1"/>
  <c r="Y300" i="1"/>
  <c r="AA300" i="1" s="1"/>
  <c r="AC300" i="1" s="1"/>
  <c r="N301" i="1"/>
  <c r="P303" i="1"/>
  <c r="O303" i="1"/>
  <c r="Q302" i="1"/>
  <c r="Z299" i="1"/>
  <c r="AA299" i="1" s="1"/>
  <c r="AC299" i="1" s="1"/>
  <c r="I304" i="1" l="1"/>
  <c r="K303" i="1"/>
  <c r="M304" i="1" s="1"/>
  <c r="Q303" i="1"/>
  <c r="O304" i="1"/>
  <c r="L302" i="1"/>
  <c r="J303" i="1"/>
  <c r="P304" i="1"/>
  <c r="N302" i="1"/>
  <c r="Y301" i="1"/>
  <c r="AF301" i="1"/>
  <c r="AG301" i="1" s="1"/>
  <c r="R301" i="1"/>
  <c r="S301" i="1" s="1"/>
  <c r="P305" i="1" l="1"/>
  <c r="L303" i="1"/>
  <c r="J304" i="1"/>
  <c r="Z301" i="1"/>
  <c r="AA301" i="1" s="1"/>
  <c r="AC301" i="1" s="1"/>
  <c r="N303" i="1"/>
  <c r="Y302" i="1"/>
  <c r="AA302" i="1" s="1"/>
  <c r="AC302" i="1" s="1"/>
  <c r="Q304" i="1"/>
  <c r="O305" i="1"/>
  <c r="AF302" i="1"/>
  <c r="AG302" i="1" s="1"/>
  <c r="R302" i="1"/>
  <c r="S302" i="1" s="1"/>
  <c r="Z302" i="1" s="1"/>
  <c r="K304" i="1"/>
  <c r="M305" i="1" s="1"/>
  <c r="I305" i="1"/>
  <c r="K305" i="1" l="1"/>
  <c r="M306" i="1" s="1"/>
  <c r="I306" i="1"/>
  <c r="AF303" i="1"/>
  <c r="AG303" i="1" s="1"/>
  <c r="R303" i="1"/>
  <c r="S303" i="1" s="1"/>
  <c r="L304" i="1"/>
  <c r="J305" i="1"/>
  <c r="N304" i="1"/>
  <c r="Y303" i="1"/>
  <c r="O306" i="1"/>
  <c r="Q305" i="1"/>
  <c r="P306" i="1"/>
  <c r="AF304" i="1" l="1"/>
  <c r="AG304" i="1" s="1"/>
  <c r="R304" i="1"/>
  <c r="S304" i="1" s="1"/>
  <c r="Z304" i="1" s="1"/>
  <c r="L305" i="1"/>
  <c r="J306" i="1"/>
  <c r="Z303" i="1"/>
  <c r="AA303" i="1" s="1"/>
  <c r="AC303" i="1" s="1"/>
  <c r="P307" i="1"/>
  <c r="I307" i="1"/>
  <c r="K306" i="1"/>
  <c r="M307" i="1" s="1"/>
  <c r="Y304" i="1"/>
  <c r="N305" i="1"/>
  <c r="O307" i="1"/>
  <c r="Q306" i="1"/>
  <c r="AA304" i="1" l="1"/>
  <c r="AC304" i="1" s="1"/>
  <c r="Q307" i="1"/>
  <c r="O308" i="1"/>
  <c r="AF305" i="1"/>
  <c r="AG305" i="1" s="1"/>
  <c r="R305" i="1"/>
  <c r="S305" i="1" s="1"/>
  <c r="L306" i="1"/>
  <c r="J307" i="1"/>
  <c r="I308" i="1"/>
  <c r="K307" i="1"/>
  <c r="M308" i="1" s="1"/>
  <c r="N306" i="1"/>
  <c r="Y305" i="1"/>
  <c r="P308" i="1"/>
  <c r="I309" i="1" l="1"/>
  <c r="K308" i="1"/>
  <c r="M309" i="1" s="1"/>
  <c r="L307" i="1"/>
  <c r="J308" i="1"/>
  <c r="N307" i="1"/>
  <c r="Y306" i="1"/>
  <c r="P309" i="1"/>
  <c r="Z305" i="1"/>
  <c r="AA305" i="1" s="1"/>
  <c r="AC305" i="1" s="1"/>
  <c r="Q308" i="1"/>
  <c r="O309" i="1"/>
  <c r="AF306" i="1"/>
  <c r="AG306" i="1" s="1"/>
  <c r="R306" i="1"/>
  <c r="S306" i="1" s="1"/>
  <c r="Z306" i="1" s="1"/>
  <c r="AA306" i="1" l="1"/>
  <c r="AC306" i="1" s="1"/>
  <c r="AF307" i="1"/>
  <c r="AG307" i="1" s="1"/>
  <c r="R307" i="1"/>
  <c r="S307" i="1" s="1"/>
  <c r="Z307" i="1" s="1"/>
  <c r="Q309" i="1"/>
  <c r="O310" i="1"/>
  <c r="L308" i="1"/>
  <c r="J309" i="1"/>
  <c r="N308" i="1"/>
  <c r="Y307" i="1"/>
  <c r="P310" i="1"/>
  <c r="I310" i="1"/>
  <c r="K309" i="1"/>
  <c r="M310" i="1" s="1"/>
  <c r="AF308" i="1" l="1"/>
  <c r="AG308" i="1" s="1"/>
  <c r="R308" i="1"/>
  <c r="S308" i="1" s="1"/>
  <c r="L309" i="1"/>
  <c r="J310" i="1"/>
  <c r="N309" i="1"/>
  <c r="Y308" i="1"/>
  <c r="U308" i="1"/>
  <c r="Q310" i="1"/>
  <c r="O311" i="1"/>
  <c r="K310" i="1"/>
  <c r="M311" i="1" s="1"/>
  <c r="I311" i="1"/>
  <c r="P311" i="1"/>
  <c r="AA307" i="1"/>
  <c r="AC307" i="1" s="1"/>
  <c r="L310" i="1" l="1"/>
  <c r="J311" i="1"/>
  <c r="P312" i="1"/>
  <c r="AF309" i="1"/>
  <c r="AG309" i="1" s="1"/>
  <c r="R309" i="1"/>
  <c r="S309" i="1" s="1"/>
  <c r="K311" i="1"/>
  <c r="M312" i="1" s="1"/>
  <c r="I312" i="1"/>
  <c r="Y309" i="1"/>
  <c r="N310" i="1"/>
  <c r="Z308" i="1"/>
  <c r="T308" i="1"/>
  <c r="V308" i="1" s="1"/>
  <c r="AA308" i="1"/>
  <c r="AC308" i="1" s="1"/>
  <c r="O312" i="1"/>
  <c r="Q311" i="1"/>
  <c r="Z309" i="1" l="1"/>
  <c r="P313" i="1"/>
  <c r="AF310" i="1"/>
  <c r="AG310" i="1" s="1"/>
  <c r="R310" i="1"/>
  <c r="S310" i="1" s="1"/>
  <c r="Z310" i="1" s="1"/>
  <c r="AA309" i="1"/>
  <c r="AC309" i="1" s="1"/>
  <c r="O313" i="1"/>
  <c r="Q312" i="1"/>
  <c r="L311" i="1"/>
  <c r="J312" i="1"/>
  <c r="I313" i="1"/>
  <c r="K312" i="1"/>
  <c r="M313" i="1" s="1"/>
  <c r="N311" i="1"/>
  <c r="Y310" i="1"/>
  <c r="AA310" i="1" s="1"/>
  <c r="AC310" i="1" s="1"/>
  <c r="AF311" i="1" l="1"/>
  <c r="AG311" i="1" s="1"/>
  <c r="R311" i="1"/>
  <c r="S311" i="1" s="1"/>
  <c r="Z311" i="1" s="1"/>
  <c r="I314" i="1"/>
  <c r="K313" i="1"/>
  <c r="M314" i="1" s="1"/>
  <c r="P314" i="1"/>
  <c r="L312" i="1"/>
  <c r="J313" i="1"/>
  <c r="N312" i="1"/>
  <c r="Y311" i="1"/>
  <c r="Q313" i="1"/>
  <c r="O314" i="1"/>
  <c r="AA311" i="1" l="1"/>
  <c r="AC311" i="1" s="1"/>
  <c r="P315" i="1"/>
  <c r="K314" i="1"/>
  <c r="M315" i="1" s="1"/>
  <c r="I315" i="1"/>
  <c r="Q314" i="1"/>
  <c r="O315" i="1"/>
  <c r="AF312" i="1"/>
  <c r="AG312" i="1" s="1"/>
  <c r="R312" i="1"/>
  <c r="S312" i="1" s="1"/>
  <c r="N313" i="1"/>
  <c r="Y312" i="1"/>
  <c r="L313" i="1"/>
  <c r="J314" i="1"/>
  <c r="O316" i="1" l="1"/>
  <c r="Q315" i="1"/>
  <c r="K315" i="1"/>
  <c r="M316" i="1" s="1"/>
  <c r="I316" i="1"/>
  <c r="Y313" i="1"/>
  <c r="N314" i="1"/>
  <c r="P316" i="1"/>
  <c r="AF313" i="1"/>
  <c r="AG313" i="1" s="1"/>
  <c r="R313" i="1"/>
  <c r="S313" i="1" s="1"/>
  <c r="Z313" i="1" s="1"/>
  <c r="L314" i="1"/>
  <c r="J315" i="1"/>
  <c r="Z312" i="1"/>
  <c r="AA312" i="1" s="1"/>
  <c r="AC312" i="1" s="1"/>
  <c r="N315" i="1" l="1"/>
  <c r="Y314" i="1"/>
  <c r="AA313" i="1"/>
  <c r="AC313" i="1" s="1"/>
  <c r="L315" i="1"/>
  <c r="J316" i="1"/>
  <c r="I317" i="1"/>
  <c r="K316" i="1"/>
  <c r="M317" i="1" s="1"/>
  <c r="AF314" i="1"/>
  <c r="AG314" i="1" s="1"/>
  <c r="R314" i="1"/>
  <c r="S314" i="1" s="1"/>
  <c r="P317" i="1"/>
  <c r="O317" i="1"/>
  <c r="Q316" i="1"/>
  <c r="I318" i="1" l="1"/>
  <c r="K317" i="1"/>
  <c r="M318" i="1" s="1"/>
  <c r="Q317" i="1"/>
  <c r="O318" i="1"/>
  <c r="L316" i="1"/>
  <c r="J317" i="1"/>
  <c r="P318" i="1"/>
  <c r="N316" i="1"/>
  <c r="Y315" i="1"/>
  <c r="Z314" i="1"/>
  <c r="AA314" i="1" s="1"/>
  <c r="AC314" i="1" s="1"/>
  <c r="AF315" i="1"/>
  <c r="AG315" i="1" s="1"/>
  <c r="R315" i="1"/>
  <c r="S315" i="1" s="1"/>
  <c r="Z315" i="1" s="1"/>
  <c r="P319" i="1" l="1"/>
  <c r="N317" i="1"/>
  <c r="Y316" i="1"/>
  <c r="AA316" i="1" s="1"/>
  <c r="AC316" i="1" s="1"/>
  <c r="L317" i="1"/>
  <c r="J318" i="1"/>
  <c r="Q318" i="1"/>
  <c r="O319" i="1"/>
  <c r="AA315" i="1"/>
  <c r="AC315" i="1" s="1"/>
  <c r="AF316" i="1"/>
  <c r="AG316" i="1" s="1"/>
  <c r="R316" i="1"/>
  <c r="S316" i="1" s="1"/>
  <c r="Z316" i="1" s="1"/>
  <c r="K318" i="1"/>
  <c r="M319" i="1" s="1"/>
  <c r="I319" i="1"/>
  <c r="K319" i="1" l="1"/>
  <c r="M320" i="1" s="1"/>
  <c r="I320" i="1"/>
  <c r="L318" i="1"/>
  <c r="J319" i="1"/>
  <c r="AF317" i="1"/>
  <c r="AG317" i="1" s="1"/>
  <c r="R317" i="1"/>
  <c r="S317" i="1" s="1"/>
  <c r="Z317" i="1" s="1"/>
  <c r="P320" i="1"/>
  <c r="Y317" i="1"/>
  <c r="N318" i="1"/>
  <c r="Q319" i="1"/>
  <c r="O320" i="1"/>
  <c r="O321" i="1" l="1"/>
  <c r="Q320" i="1"/>
  <c r="L319" i="1"/>
  <c r="J320" i="1"/>
  <c r="AF318" i="1"/>
  <c r="AG318" i="1" s="1"/>
  <c r="R318" i="1"/>
  <c r="S318" i="1" s="1"/>
  <c r="Z318" i="1" s="1"/>
  <c r="N319" i="1"/>
  <c r="Y318" i="1"/>
  <c r="AA317" i="1"/>
  <c r="AC317" i="1" s="1"/>
  <c r="K320" i="1"/>
  <c r="M321" i="1" s="1"/>
  <c r="I321" i="1"/>
  <c r="P321" i="1"/>
  <c r="AF319" i="1" l="1"/>
  <c r="AG319" i="1" s="1"/>
  <c r="R319" i="1"/>
  <c r="S319" i="1" s="1"/>
  <c r="Z319" i="1" s="1"/>
  <c r="AA318" i="1"/>
  <c r="AC318" i="1" s="1"/>
  <c r="L320" i="1"/>
  <c r="J321" i="1"/>
  <c r="P322" i="1"/>
  <c r="K321" i="1"/>
  <c r="M322" i="1" s="1"/>
  <c r="I322" i="1"/>
  <c r="N320" i="1"/>
  <c r="Y319" i="1"/>
  <c r="AA319" i="1" s="1"/>
  <c r="AC319" i="1" s="1"/>
  <c r="O322" i="1"/>
  <c r="Q321" i="1"/>
  <c r="L321" i="1" l="1"/>
  <c r="J322" i="1"/>
  <c r="N321" i="1"/>
  <c r="Y320" i="1"/>
  <c r="U320" i="1"/>
  <c r="O323" i="1"/>
  <c r="Q322" i="1"/>
  <c r="AF320" i="1"/>
  <c r="AG320" i="1" s="1"/>
  <c r="R320" i="1"/>
  <c r="S320" i="1" s="1"/>
  <c r="I323" i="1"/>
  <c r="K322" i="1"/>
  <c r="M323" i="1" s="1"/>
  <c r="P323" i="1"/>
  <c r="Q323" i="1" l="1"/>
  <c r="O324" i="1"/>
  <c r="AF321" i="1"/>
  <c r="AG321" i="1" s="1"/>
  <c r="R321" i="1"/>
  <c r="S321" i="1" s="1"/>
  <c r="I324" i="1"/>
  <c r="K323" i="1"/>
  <c r="M324" i="1" s="1"/>
  <c r="L322" i="1"/>
  <c r="J323" i="1"/>
  <c r="P324" i="1"/>
  <c r="Z320" i="1"/>
  <c r="AA320" i="1" s="1"/>
  <c r="AC320" i="1" s="1"/>
  <c r="T320" i="1"/>
  <c r="V320" i="1" s="1"/>
  <c r="N322" i="1"/>
  <c r="Y321" i="1"/>
  <c r="AF322" i="1" l="1"/>
  <c r="AG322" i="1" s="1"/>
  <c r="R322" i="1"/>
  <c r="S322" i="1" s="1"/>
  <c r="Z322" i="1" s="1"/>
  <c r="K324" i="1"/>
  <c r="M325" i="1" s="1"/>
  <c r="I325" i="1"/>
  <c r="Z321" i="1"/>
  <c r="AA321" i="1" s="1"/>
  <c r="AC321" i="1" s="1"/>
  <c r="P325" i="1"/>
  <c r="N323" i="1"/>
  <c r="Y322" i="1"/>
  <c r="AA322" i="1" s="1"/>
  <c r="AC322" i="1" s="1"/>
  <c r="Q324" i="1"/>
  <c r="O325" i="1"/>
  <c r="L323" i="1"/>
  <c r="J324" i="1"/>
  <c r="O326" i="1" l="1"/>
  <c r="Q325" i="1"/>
  <c r="K325" i="1"/>
  <c r="M326" i="1" s="1"/>
  <c r="I326" i="1"/>
  <c r="AF323" i="1"/>
  <c r="AG323" i="1" s="1"/>
  <c r="R323" i="1"/>
  <c r="S323" i="1" s="1"/>
  <c r="Y323" i="1"/>
  <c r="N324" i="1"/>
  <c r="P326" i="1"/>
  <c r="L324" i="1"/>
  <c r="J325" i="1"/>
  <c r="Z323" i="1" l="1"/>
  <c r="I327" i="1"/>
  <c r="K326" i="1"/>
  <c r="M327" i="1" s="1"/>
  <c r="L325" i="1"/>
  <c r="J326" i="1"/>
  <c r="P327" i="1"/>
  <c r="AA323" i="1"/>
  <c r="AC323" i="1" s="1"/>
  <c r="N325" i="1"/>
  <c r="Y324" i="1"/>
  <c r="O327" i="1"/>
  <c r="Q326" i="1"/>
  <c r="AF324" i="1"/>
  <c r="AG324" i="1" s="1"/>
  <c r="R324" i="1"/>
  <c r="S324" i="1" s="1"/>
  <c r="Z324" i="1" s="1"/>
  <c r="Q327" i="1" l="1"/>
  <c r="O328" i="1"/>
  <c r="N326" i="1"/>
  <c r="Y325" i="1"/>
  <c r="AA325" i="1" s="1"/>
  <c r="AC325" i="1" s="1"/>
  <c r="AA324" i="1"/>
  <c r="AC324" i="1" s="1"/>
  <c r="L326" i="1"/>
  <c r="J327" i="1"/>
  <c r="AF325" i="1"/>
  <c r="AG325" i="1" s="1"/>
  <c r="R325" i="1"/>
  <c r="S325" i="1" s="1"/>
  <c r="Z325" i="1" s="1"/>
  <c r="I328" i="1"/>
  <c r="K327" i="1"/>
  <c r="M328" i="1" s="1"/>
  <c r="P328" i="1"/>
  <c r="L327" i="1" l="1"/>
  <c r="J328" i="1"/>
  <c r="AF326" i="1"/>
  <c r="AG326" i="1" s="1"/>
  <c r="R326" i="1"/>
  <c r="S326" i="1" s="1"/>
  <c r="P329" i="1"/>
  <c r="K328" i="1"/>
  <c r="M329" i="1" s="1"/>
  <c r="I329" i="1"/>
  <c r="Q328" i="1"/>
  <c r="O329" i="1"/>
  <c r="N327" i="1"/>
  <c r="Y326" i="1"/>
  <c r="P330" i="1" l="1"/>
  <c r="AF327" i="1"/>
  <c r="AG327" i="1" s="1"/>
  <c r="R327" i="1"/>
  <c r="S327" i="1" s="1"/>
  <c r="Z327" i="1" s="1"/>
  <c r="Z326" i="1"/>
  <c r="AA326" i="1" s="1"/>
  <c r="AC326" i="1" s="1"/>
  <c r="O330" i="1"/>
  <c r="Q329" i="1"/>
  <c r="L328" i="1"/>
  <c r="J329" i="1"/>
  <c r="K329" i="1"/>
  <c r="M330" i="1" s="1"/>
  <c r="I330" i="1"/>
  <c r="Y327" i="1"/>
  <c r="AA327" i="1" s="1"/>
  <c r="AC327" i="1" s="1"/>
  <c r="N328" i="1"/>
  <c r="I331" i="1" l="1"/>
  <c r="K330" i="1"/>
  <c r="M331" i="1" s="1"/>
  <c r="L329" i="1"/>
  <c r="J330" i="1"/>
  <c r="P331" i="1"/>
  <c r="AF328" i="1"/>
  <c r="AG328" i="1" s="1"/>
  <c r="R328" i="1"/>
  <c r="S328" i="1" s="1"/>
  <c r="N329" i="1"/>
  <c r="Y328" i="1"/>
  <c r="O331" i="1"/>
  <c r="Q330" i="1"/>
  <c r="P332" i="1" l="1"/>
  <c r="Q331" i="1"/>
  <c r="O332" i="1"/>
  <c r="L330" i="1"/>
  <c r="J331" i="1"/>
  <c r="AA328" i="1"/>
  <c r="AC328" i="1" s="1"/>
  <c r="N330" i="1"/>
  <c r="Y329" i="1"/>
  <c r="AF329" i="1"/>
  <c r="AG329" i="1" s="1"/>
  <c r="R329" i="1"/>
  <c r="S329" i="1" s="1"/>
  <c r="Z329" i="1" s="1"/>
  <c r="Z328" i="1"/>
  <c r="I332" i="1"/>
  <c r="K331" i="1"/>
  <c r="M332" i="1" s="1"/>
  <c r="I333" i="1" l="1"/>
  <c r="K332" i="1"/>
  <c r="M333" i="1" s="1"/>
  <c r="J332" i="1"/>
  <c r="L331" i="1"/>
  <c r="O333" i="1"/>
  <c r="Q332" i="1"/>
  <c r="N331" i="1"/>
  <c r="Y330" i="1"/>
  <c r="AA329" i="1"/>
  <c r="AC329" i="1" s="1"/>
  <c r="P333" i="1"/>
  <c r="AF330" i="1"/>
  <c r="AG330" i="1" s="1"/>
  <c r="R330" i="1"/>
  <c r="S330" i="1" s="1"/>
  <c r="Z330" i="1" s="1"/>
  <c r="AA330" i="1" l="1"/>
  <c r="AC330" i="1" s="1"/>
  <c r="AF331" i="1"/>
  <c r="AG331" i="1" s="1"/>
  <c r="R331" i="1"/>
  <c r="S331" i="1" s="1"/>
  <c r="Z331" i="1" s="1"/>
  <c r="Q333" i="1"/>
  <c r="O334" i="1"/>
  <c r="P334" i="1"/>
  <c r="N332" i="1"/>
  <c r="Y331" i="1"/>
  <c r="L332" i="1"/>
  <c r="J333" i="1"/>
  <c r="K333" i="1"/>
  <c r="M334" i="1" s="1"/>
  <c r="I334" i="1"/>
  <c r="P335" i="1" l="1"/>
  <c r="K334" i="1"/>
  <c r="M335" i="1" s="1"/>
  <c r="I335" i="1"/>
  <c r="AF332" i="1"/>
  <c r="AG332" i="1" s="1"/>
  <c r="R332" i="1"/>
  <c r="S332" i="1" s="1"/>
  <c r="O335" i="1"/>
  <c r="Q334" i="1"/>
  <c r="L333" i="1"/>
  <c r="J334" i="1"/>
  <c r="N333" i="1"/>
  <c r="Y332" i="1"/>
  <c r="U332" i="1"/>
  <c r="AA331" i="1"/>
  <c r="AC331" i="1" s="1"/>
  <c r="Z332" i="1" l="1"/>
  <c r="T332" i="1"/>
  <c r="V332" i="1" s="1"/>
  <c r="AA332" i="1"/>
  <c r="AC332" i="1" s="1"/>
  <c r="I336" i="1"/>
  <c r="K335" i="1"/>
  <c r="M336" i="1" s="1"/>
  <c r="AF333" i="1"/>
  <c r="AG333" i="1" s="1"/>
  <c r="R333" i="1"/>
  <c r="S333" i="1" s="1"/>
  <c r="O336" i="1"/>
  <c r="Q335" i="1"/>
  <c r="L334" i="1"/>
  <c r="J335" i="1"/>
  <c r="P336" i="1"/>
  <c r="N334" i="1"/>
  <c r="Y333" i="1"/>
  <c r="Z333" i="1" l="1"/>
  <c r="Q336" i="1"/>
  <c r="O337" i="1"/>
  <c r="AF334" i="1"/>
  <c r="AG334" i="1" s="1"/>
  <c r="R334" i="1"/>
  <c r="S334" i="1" s="1"/>
  <c r="Z334" i="1" s="1"/>
  <c r="I337" i="1"/>
  <c r="K336" i="1"/>
  <c r="M337" i="1" s="1"/>
  <c r="L335" i="1"/>
  <c r="J336" i="1"/>
  <c r="P337" i="1"/>
  <c r="N335" i="1"/>
  <c r="Y334" i="1"/>
  <c r="AA333" i="1"/>
  <c r="AC333" i="1" s="1"/>
  <c r="AA334" i="1" l="1"/>
  <c r="AC334" i="1" s="1"/>
  <c r="K337" i="1"/>
  <c r="M338" i="1" s="1"/>
  <c r="I338" i="1"/>
  <c r="Q337" i="1"/>
  <c r="O338" i="1"/>
  <c r="P338" i="1"/>
  <c r="AF335" i="1"/>
  <c r="AG335" i="1" s="1"/>
  <c r="R335" i="1"/>
  <c r="S335" i="1" s="1"/>
  <c r="Z335" i="1" s="1"/>
  <c r="L336" i="1"/>
  <c r="J337" i="1"/>
  <c r="N336" i="1"/>
  <c r="Y335" i="1"/>
  <c r="AA335" i="1" l="1"/>
  <c r="AC335" i="1" s="1"/>
  <c r="AF336" i="1"/>
  <c r="AG336" i="1" s="1"/>
  <c r="R336" i="1"/>
  <c r="S336" i="1" s="1"/>
  <c r="O339" i="1"/>
  <c r="Q338" i="1"/>
  <c r="L337" i="1"/>
  <c r="J338" i="1"/>
  <c r="P339" i="1"/>
  <c r="Y336" i="1"/>
  <c r="N337" i="1"/>
  <c r="K338" i="1"/>
  <c r="M339" i="1" s="1"/>
  <c r="I339" i="1"/>
  <c r="I340" i="1" l="1"/>
  <c r="K339" i="1"/>
  <c r="M340" i="1" s="1"/>
  <c r="N338" i="1"/>
  <c r="Y337" i="1"/>
  <c r="AF337" i="1"/>
  <c r="AG337" i="1" s="1"/>
  <c r="R337" i="1"/>
  <c r="S337" i="1" s="1"/>
  <c r="Z337" i="1" s="1"/>
  <c r="O340" i="1"/>
  <c r="Q339" i="1"/>
  <c r="Z336" i="1"/>
  <c r="AA336" i="1" s="1"/>
  <c r="AC336" i="1" s="1"/>
  <c r="L338" i="1"/>
  <c r="J339" i="1"/>
  <c r="P340" i="1"/>
  <c r="Q340" i="1" l="1"/>
  <c r="O341" i="1"/>
  <c r="AA337" i="1"/>
  <c r="AC337" i="1" s="1"/>
  <c r="AF338" i="1"/>
  <c r="AG338" i="1" s="1"/>
  <c r="R338" i="1"/>
  <c r="S338" i="1" s="1"/>
  <c r="Z338" i="1" s="1"/>
  <c r="L339" i="1"/>
  <c r="J340" i="1"/>
  <c r="N339" i="1"/>
  <c r="Y338" i="1"/>
  <c r="P341" i="1"/>
  <c r="I341" i="1"/>
  <c r="K340" i="1"/>
  <c r="M341" i="1" s="1"/>
  <c r="L340" i="1" l="1"/>
  <c r="J341" i="1"/>
  <c r="N340" i="1"/>
  <c r="Y339" i="1"/>
  <c r="P342" i="1"/>
  <c r="K341" i="1"/>
  <c r="M342" i="1" s="1"/>
  <c r="I342" i="1"/>
  <c r="AA338" i="1"/>
  <c r="AC338" i="1" s="1"/>
  <c r="Q341" i="1"/>
  <c r="O342" i="1"/>
  <c r="AF339" i="1"/>
  <c r="AG339" i="1" s="1"/>
  <c r="R339" i="1"/>
  <c r="S339" i="1" s="1"/>
  <c r="Z339" i="1" s="1"/>
  <c r="AA339" i="1" l="1"/>
  <c r="AC339" i="1" s="1"/>
  <c r="P343" i="1"/>
  <c r="AF340" i="1"/>
  <c r="AG340" i="1" s="1"/>
  <c r="R340" i="1"/>
  <c r="S340" i="1" s="1"/>
  <c r="Z340" i="1" s="1"/>
  <c r="K342" i="1"/>
  <c r="M343" i="1" s="1"/>
  <c r="I343" i="1"/>
  <c r="L341" i="1"/>
  <c r="J342" i="1"/>
  <c r="O343" i="1"/>
  <c r="Q342" i="1"/>
  <c r="N341" i="1"/>
  <c r="Y340" i="1"/>
  <c r="AF341" i="1" l="1"/>
  <c r="AG341" i="1" s="1"/>
  <c r="R341" i="1"/>
  <c r="S341" i="1" s="1"/>
  <c r="Z341" i="1" s="1"/>
  <c r="AA340" i="1"/>
  <c r="AC340" i="1" s="1"/>
  <c r="P344" i="1"/>
  <c r="O344" i="1"/>
  <c r="Q343" i="1"/>
  <c r="L342" i="1"/>
  <c r="J343" i="1"/>
  <c r="I344" i="1"/>
  <c r="K343" i="1"/>
  <c r="M344" i="1" s="1"/>
  <c r="N342" i="1"/>
  <c r="Y341" i="1"/>
  <c r="AA341" i="1" s="1"/>
  <c r="AC341" i="1" s="1"/>
  <c r="Q344" i="1" l="1"/>
  <c r="O345" i="1"/>
  <c r="P345" i="1"/>
  <c r="AF342" i="1"/>
  <c r="AG342" i="1" s="1"/>
  <c r="R342" i="1"/>
  <c r="S342" i="1" s="1"/>
  <c r="Z342" i="1" s="1"/>
  <c r="I345" i="1"/>
  <c r="K344" i="1"/>
  <c r="M345" i="1" s="1"/>
  <c r="L343" i="1"/>
  <c r="J344" i="1"/>
  <c r="N343" i="1"/>
  <c r="Y342" i="1"/>
  <c r="AA342" i="1" l="1"/>
  <c r="AC342" i="1" s="1"/>
  <c r="I346" i="1"/>
  <c r="K345" i="1"/>
  <c r="M346" i="1" s="1"/>
  <c r="AF343" i="1"/>
  <c r="AG343" i="1" s="1"/>
  <c r="R343" i="1"/>
  <c r="S343" i="1" s="1"/>
  <c r="Z343" i="1" s="1"/>
  <c r="J345" i="1"/>
  <c r="L344" i="1"/>
  <c r="P346" i="1"/>
  <c r="N344" i="1"/>
  <c r="Y343" i="1"/>
  <c r="O346" i="1"/>
  <c r="Q345" i="1"/>
  <c r="N345" i="1" l="1"/>
  <c r="Y344" i="1"/>
  <c r="U344" i="1"/>
  <c r="L345" i="1"/>
  <c r="J346" i="1"/>
  <c r="AA343" i="1"/>
  <c r="AC343" i="1" s="1"/>
  <c r="Q346" i="1"/>
  <c r="O347" i="1"/>
  <c r="AF344" i="1"/>
  <c r="AG344" i="1" s="1"/>
  <c r="R344" i="1"/>
  <c r="S344" i="1" s="1"/>
  <c r="P347" i="1"/>
  <c r="I347" i="1"/>
  <c r="K346" i="1"/>
  <c r="M347" i="1" s="1"/>
  <c r="P348" i="1" l="1"/>
  <c r="L346" i="1"/>
  <c r="J347" i="1"/>
  <c r="N346" i="1"/>
  <c r="Y345" i="1"/>
  <c r="K347" i="1"/>
  <c r="M348" i="1" s="1"/>
  <c r="I348" i="1"/>
  <c r="Z344" i="1"/>
  <c r="AA344" i="1" s="1"/>
  <c r="AC344" i="1" s="1"/>
  <c r="T344" i="1"/>
  <c r="V344" i="1" s="1"/>
  <c r="Q347" i="1"/>
  <c r="O348" i="1"/>
  <c r="AF345" i="1"/>
  <c r="AG345" i="1" s="1"/>
  <c r="R345" i="1"/>
  <c r="S345" i="1" s="1"/>
  <c r="O349" i="1" l="1"/>
  <c r="Q348" i="1"/>
  <c r="AF346" i="1"/>
  <c r="AG346" i="1" s="1"/>
  <c r="R346" i="1"/>
  <c r="S346" i="1" s="1"/>
  <c r="Z346" i="1" s="1"/>
  <c r="L347" i="1"/>
  <c r="J348" i="1"/>
  <c r="N347" i="1"/>
  <c r="Y346" i="1"/>
  <c r="P349" i="1"/>
  <c r="K348" i="1"/>
  <c r="M349" i="1" s="1"/>
  <c r="I349" i="1"/>
  <c r="Z345" i="1"/>
  <c r="AA345" i="1" s="1"/>
  <c r="AC345" i="1" s="1"/>
  <c r="N348" i="1" l="1"/>
  <c r="Y347" i="1"/>
  <c r="AF347" i="1"/>
  <c r="AG347" i="1" s="1"/>
  <c r="R347" i="1"/>
  <c r="S347" i="1" s="1"/>
  <c r="I350" i="1"/>
  <c r="K349" i="1"/>
  <c r="M350" i="1" s="1"/>
  <c r="P350" i="1"/>
  <c r="L348" i="1"/>
  <c r="J349" i="1"/>
  <c r="AA346" i="1"/>
  <c r="AC346" i="1" s="1"/>
  <c r="O350" i="1"/>
  <c r="Q349" i="1"/>
  <c r="I351" i="1" l="1"/>
  <c r="K350" i="1"/>
  <c r="M351" i="1" s="1"/>
  <c r="Z347" i="1"/>
  <c r="Q350" i="1"/>
  <c r="O351" i="1"/>
  <c r="L349" i="1"/>
  <c r="J350" i="1"/>
  <c r="N349" i="1"/>
  <c r="Y348" i="1"/>
  <c r="P351" i="1"/>
  <c r="AA347" i="1"/>
  <c r="AC347" i="1" s="1"/>
  <c r="AF348" i="1"/>
  <c r="AG348" i="1" s="1"/>
  <c r="R348" i="1"/>
  <c r="S348" i="1" s="1"/>
  <c r="Z348" i="1" s="1"/>
  <c r="AA348" i="1" l="1"/>
  <c r="AC348" i="1" s="1"/>
  <c r="N350" i="1"/>
  <c r="Y349" i="1"/>
  <c r="Q351" i="1"/>
  <c r="O352" i="1"/>
  <c r="L350" i="1"/>
  <c r="J351" i="1"/>
  <c r="P352" i="1"/>
  <c r="AF349" i="1"/>
  <c r="AG349" i="1" s="1"/>
  <c r="R349" i="1"/>
  <c r="S349" i="1" s="1"/>
  <c r="K351" i="1"/>
  <c r="M352" i="1" s="1"/>
  <c r="I352" i="1"/>
  <c r="L351" i="1" l="1"/>
  <c r="J352" i="1"/>
  <c r="N351" i="1"/>
  <c r="Y350" i="1"/>
  <c r="Z349" i="1"/>
  <c r="AA349" i="1" s="1"/>
  <c r="AC349" i="1" s="1"/>
  <c r="O353" i="1"/>
  <c r="Q352" i="1"/>
  <c r="K352" i="1"/>
  <c r="M353" i="1" s="1"/>
  <c r="I353" i="1"/>
  <c r="P353" i="1"/>
  <c r="AF350" i="1"/>
  <c r="AG350" i="1" s="1"/>
  <c r="R350" i="1"/>
  <c r="S350" i="1" s="1"/>
  <c r="Z350" i="1" s="1"/>
  <c r="AA350" i="1" l="1"/>
  <c r="AC350" i="1" s="1"/>
  <c r="P354" i="1"/>
  <c r="O354" i="1"/>
  <c r="Q353" i="1"/>
  <c r="AF351" i="1"/>
  <c r="AG351" i="1" s="1"/>
  <c r="R351" i="1"/>
  <c r="S351" i="1" s="1"/>
  <c r="I354" i="1"/>
  <c r="K353" i="1"/>
  <c r="M354" i="1" s="1"/>
  <c r="L352" i="1"/>
  <c r="J353" i="1"/>
  <c r="N352" i="1"/>
  <c r="Y351" i="1"/>
  <c r="Z351" i="1" l="1"/>
  <c r="AA351" i="1"/>
  <c r="AC351" i="1" s="1"/>
  <c r="AF352" i="1"/>
  <c r="AG352" i="1" s="1"/>
  <c r="R352" i="1"/>
  <c r="S352" i="1" s="1"/>
  <c r="Z352" i="1" s="1"/>
  <c r="Q354" i="1"/>
  <c r="O355" i="1"/>
  <c r="L353" i="1"/>
  <c r="J354" i="1"/>
  <c r="P355" i="1"/>
  <c r="N353" i="1"/>
  <c r="Y352" i="1"/>
  <c r="I355" i="1"/>
  <c r="K354" i="1"/>
  <c r="M355" i="1" s="1"/>
  <c r="AA352" i="1" l="1"/>
  <c r="AC352" i="1" s="1"/>
  <c r="N354" i="1"/>
  <c r="Y353" i="1"/>
  <c r="K355" i="1"/>
  <c r="M356" i="1" s="1"/>
  <c r="I356" i="1"/>
  <c r="Q355" i="1"/>
  <c r="O356" i="1"/>
  <c r="P356" i="1"/>
  <c r="AF353" i="1"/>
  <c r="AG353" i="1" s="1"/>
  <c r="R353" i="1"/>
  <c r="S353" i="1" s="1"/>
  <c r="Z353" i="1" s="1"/>
  <c r="L354" i="1"/>
  <c r="J355" i="1"/>
  <c r="N355" i="1" l="1"/>
  <c r="Y354" i="1"/>
  <c r="K356" i="1"/>
  <c r="M357" i="1" s="1"/>
  <c r="I357" i="1"/>
  <c r="L355" i="1"/>
  <c r="J356" i="1"/>
  <c r="AA353" i="1"/>
  <c r="AC353" i="1" s="1"/>
  <c r="Q356" i="1"/>
  <c r="O357" i="1"/>
  <c r="P357" i="1"/>
  <c r="AF354" i="1"/>
  <c r="AG354" i="1" s="1"/>
  <c r="R354" i="1"/>
  <c r="S354" i="1" s="1"/>
  <c r="Z354" i="1" s="1"/>
  <c r="L356" i="1" l="1"/>
  <c r="J357" i="1"/>
  <c r="Y355" i="1"/>
  <c r="N356" i="1"/>
  <c r="P358" i="1"/>
  <c r="K357" i="1"/>
  <c r="M358" i="1" s="1"/>
  <c r="I358" i="1"/>
  <c r="AA354" i="1"/>
  <c r="AC354" i="1" s="1"/>
  <c r="Q357" i="1"/>
  <c r="O358" i="1"/>
  <c r="AF355" i="1"/>
  <c r="AG355" i="1" s="1"/>
  <c r="R355" i="1"/>
  <c r="S355" i="1" s="1"/>
  <c r="Z355" i="1" s="1"/>
  <c r="P359" i="1" l="1"/>
  <c r="O359" i="1"/>
  <c r="Q358" i="1"/>
  <c r="AF356" i="1"/>
  <c r="AG356" i="1" s="1"/>
  <c r="R356" i="1"/>
  <c r="S356" i="1" s="1"/>
  <c r="AA355" i="1"/>
  <c r="AC355" i="1" s="1"/>
  <c r="L357" i="1"/>
  <c r="J358" i="1"/>
  <c r="K358" i="1"/>
  <c r="M359" i="1" s="1"/>
  <c r="I359" i="1"/>
  <c r="N357" i="1"/>
  <c r="Y356" i="1"/>
  <c r="U356" i="1"/>
  <c r="Z356" i="1" l="1"/>
  <c r="T356" i="1"/>
  <c r="V356" i="1" s="1"/>
  <c r="AF357" i="1"/>
  <c r="AG357" i="1" s="1"/>
  <c r="R357" i="1"/>
  <c r="S357" i="1" s="1"/>
  <c r="I360" i="1"/>
  <c r="K359" i="1"/>
  <c r="M360" i="1" s="1"/>
  <c r="O360" i="1"/>
  <c r="Q359" i="1"/>
  <c r="AA356" i="1"/>
  <c r="AC356" i="1" s="1"/>
  <c r="P360" i="1"/>
  <c r="L358" i="1"/>
  <c r="J359" i="1"/>
  <c r="N358" i="1"/>
  <c r="Y357" i="1"/>
  <c r="AF358" i="1" l="1"/>
  <c r="AG358" i="1" s="1"/>
  <c r="R358" i="1"/>
  <c r="S358" i="1" s="1"/>
  <c r="Z358" i="1" s="1"/>
  <c r="Q360" i="1"/>
  <c r="O361" i="1"/>
  <c r="N359" i="1"/>
  <c r="Y358" i="1"/>
  <c r="AA358" i="1" s="1"/>
  <c r="AC358" i="1" s="1"/>
  <c r="I361" i="1"/>
  <c r="K360" i="1"/>
  <c r="M361" i="1" s="1"/>
  <c r="P361" i="1"/>
  <c r="Z357" i="1"/>
  <c r="AA357" i="1" s="1"/>
  <c r="AC357" i="1" s="1"/>
  <c r="L359" i="1"/>
  <c r="J360" i="1"/>
  <c r="N360" i="1" l="1"/>
  <c r="Y359" i="1"/>
  <c r="Q361" i="1"/>
  <c r="O362" i="1"/>
  <c r="AF359" i="1"/>
  <c r="AG359" i="1" s="1"/>
  <c r="R359" i="1"/>
  <c r="S359" i="1" s="1"/>
  <c r="P362" i="1"/>
  <c r="K361" i="1"/>
  <c r="M362" i="1" s="1"/>
  <c r="I362" i="1"/>
  <c r="L360" i="1"/>
  <c r="J361" i="1"/>
  <c r="L361" i="1" l="1"/>
  <c r="J362" i="1"/>
  <c r="N361" i="1"/>
  <c r="Y360" i="1"/>
  <c r="O363" i="1"/>
  <c r="Q362" i="1"/>
  <c r="Z359" i="1"/>
  <c r="AA359" i="1" s="1"/>
  <c r="AC359" i="1" s="1"/>
  <c r="K362" i="1"/>
  <c r="M363" i="1" s="1"/>
  <c r="I363" i="1"/>
  <c r="P363" i="1"/>
  <c r="AF360" i="1"/>
  <c r="AG360" i="1" s="1"/>
  <c r="R360" i="1"/>
  <c r="S360" i="1" s="1"/>
  <c r="Z360" i="1" s="1"/>
  <c r="O364" i="1" l="1"/>
  <c r="Q363" i="1"/>
  <c r="AA360" i="1"/>
  <c r="AC360" i="1" s="1"/>
  <c r="P364" i="1"/>
  <c r="AF361" i="1"/>
  <c r="AG361" i="1" s="1"/>
  <c r="R361" i="1"/>
  <c r="S361" i="1" s="1"/>
  <c r="Z361" i="1" s="1"/>
  <c r="I364" i="1"/>
  <c r="K363" i="1"/>
  <c r="M364" i="1" s="1"/>
  <c r="L362" i="1"/>
  <c r="J363" i="1"/>
  <c r="N362" i="1"/>
  <c r="Y361" i="1"/>
  <c r="AA361" i="1" l="1"/>
  <c r="AC361" i="1" s="1"/>
  <c r="P365" i="1"/>
  <c r="L363" i="1"/>
  <c r="J364" i="1"/>
  <c r="N363" i="1"/>
  <c r="Y362" i="1"/>
  <c r="AA362" i="1" s="1"/>
  <c r="AC362" i="1" s="1"/>
  <c r="I365" i="1"/>
  <c r="K364" i="1"/>
  <c r="M365" i="1" s="1"/>
  <c r="Q364" i="1"/>
  <c r="O365" i="1"/>
  <c r="AF362" i="1"/>
  <c r="AG362" i="1" s="1"/>
  <c r="R362" i="1"/>
  <c r="S362" i="1" s="1"/>
  <c r="Z362" i="1" s="1"/>
  <c r="AF363" i="1" l="1"/>
  <c r="AG363" i="1" s="1"/>
  <c r="R363" i="1"/>
  <c r="S363" i="1" s="1"/>
  <c r="L364" i="1"/>
  <c r="J365" i="1"/>
  <c r="N364" i="1"/>
  <c r="Y363" i="1"/>
  <c r="K365" i="1"/>
  <c r="M366" i="1" s="1"/>
  <c r="I366" i="1"/>
  <c r="Q365" i="1"/>
  <c r="O366" i="1"/>
  <c r="P366" i="1"/>
  <c r="AF364" i="1" l="1"/>
  <c r="AG364" i="1" s="1"/>
  <c r="R364" i="1"/>
  <c r="S364" i="1" s="1"/>
  <c r="Z364" i="1" s="1"/>
  <c r="L365" i="1"/>
  <c r="J366" i="1"/>
  <c r="AA363" i="1"/>
  <c r="AC363" i="1" s="1"/>
  <c r="O367" i="1"/>
  <c r="Q366" i="1"/>
  <c r="N365" i="1"/>
  <c r="Y364" i="1"/>
  <c r="Z363" i="1"/>
  <c r="P367" i="1"/>
  <c r="K366" i="1"/>
  <c r="M367" i="1" s="1"/>
  <c r="I367" i="1"/>
  <c r="AF365" i="1" l="1"/>
  <c r="AG365" i="1" s="1"/>
  <c r="R365" i="1"/>
  <c r="S365" i="1" s="1"/>
  <c r="Z365" i="1" s="1"/>
  <c r="O368" i="1"/>
  <c r="Q367" i="1"/>
  <c r="L366" i="1"/>
  <c r="J367" i="1"/>
  <c r="P368" i="1"/>
  <c r="N366" i="1"/>
  <c r="Y365" i="1"/>
  <c r="I368" i="1"/>
  <c r="K367" i="1"/>
  <c r="M368" i="1" s="1"/>
  <c r="AA364" i="1"/>
  <c r="AC364" i="1" s="1"/>
  <c r="AA365" i="1" l="1"/>
  <c r="AC365" i="1" s="1"/>
  <c r="N367" i="1"/>
  <c r="Y366" i="1"/>
  <c r="L367" i="1"/>
  <c r="J368" i="1"/>
  <c r="I369" i="1"/>
  <c r="K368" i="1"/>
  <c r="M369" i="1" s="1"/>
  <c r="Q368" i="1"/>
  <c r="O369" i="1"/>
  <c r="AF366" i="1"/>
  <c r="AG366" i="1" s="1"/>
  <c r="R366" i="1"/>
  <c r="S366" i="1" s="1"/>
  <c r="Z366" i="1" s="1"/>
  <c r="P369" i="1"/>
  <c r="I370" i="1" l="1"/>
  <c r="K369" i="1"/>
  <c r="M370" i="1" s="1"/>
  <c r="O370" i="1"/>
  <c r="Q369" i="1"/>
  <c r="J369" i="1"/>
  <c r="L368" i="1"/>
  <c r="P370" i="1"/>
  <c r="N368" i="1"/>
  <c r="Y367" i="1"/>
  <c r="AA366" i="1"/>
  <c r="AC366" i="1" s="1"/>
  <c r="AF367" i="1"/>
  <c r="AG367" i="1" s="1"/>
  <c r="R367" i="1"/>
  <c r="S367" i="1" s="1"/>
  <c r="Z367" i="1" s="1"/>
  <c r="N369" i="1" l="1"/>
  <c r="Y368" i="1"/>
  <c r="U368" i="1"/>
  <c r="L369" i="1"/>
  <c r="J370" i="1"/>
  <c r="AA367" i="1"/>
  <c r="AC367" i="1" s="1"/>
  <c r="Q370" i="1"/>
  <c r="O371" i="1"/>
  <c r="AF368" i="1"/>
  <c r="AG368" i="1" s="1"/>
  <c r="R368" i="1"/>
  <c r="S368" i="1" s="1"/>
  <c r="P371" i="1"/>
  <c r="I371" i="1"/>
  <c r="K370" i="1"/>
  <c r="M371" i="1" s="1"/>
  <c r="P372" i="1" l="1"/>
  <c r="L370" i="1"/>
  <c r="J371" i="1"/>
  <c r="Q371" i="1"/>
  <c r="O372" i="1"/>
  <c r="N370" i="1"/>
  <c r="Y369" i="1"/>
  <c r="Z368" i="1"/>
  <c r="AA368" i="1" s="1"/>
  <c r="AC368" i="1" s="1"/>
  <c r="T368" i="1"/>
  <c r="V368" i="1" s="1"/>
  <c r="K371" i="1"/>
  <c r="M372" i="1" s="1"/>
  <c r="I372" i="1"/>
  <c r="AF369" i="1"/>
  <c r="AG369" i="1" s="1"/>
  <c r="R369" i="1"/>
  <c r="S369" i="1" s="1"/>
  <c r="K372" i="1" l="1"/>
  <c r="M373" i="1" s="1"/>
  <c r="I373" i="1"/>
  <c r="O373" i="1"/>
  <c r="Q372" i="1"/>
  <c r="L371" i="1"/>
  <c r="J372" i="1"/>
  <c r="N371" i="1"/>
  <c r="Y370" i="1"/>
  <c r="P373" i="1"/>
  <c r="Z369" i="1"/>
  <c r="AA369" i="1" s="1"/>
  <c r="AC369" i="1" s="1"/>
  <c r="AF370" i="1"/>
  <c r="AG370" i="1" s="1"/>
  <c r="R370" i="1"/>
  <c r="S370" i="1" s="1"/>
  <c r="Z370" i="1" s="1"/>
  <c r="AF371" i="1" l="1"/>
  <c r="AG371" i="1" s="1"/>
  <c r="R371" i="1"/>
  <c r="S371" i="1" s="1"/>
  <c r="Z371" i="1" s="1"/>
  <c r="N372" i="1"/>
  <c r="Y371" i="1"/>
  <c r="AA371" i="1" s="1"/>
  <c r="AC371" i="1" s="1"/>
  <c r="P374" i="1"/>
  <c r="O374" i="1"/>
  <c r="Q373" i="1"/>
  <c r="AA370" i="1"/>
  <c r="AC370" i="1" s="1"/>
  <c r="L372" i="1"/>
  <c r="J373" i="1"/>
  <c r="I374" i="1"/>
  <c r="K373" i="1"/>
  <c r="M374" i="1" s="1"/>
  <c r="I375" i="1" l="1"/>
  <c r="K374" i="1"/>
  <c r="M375" i="1" s="1"/>
  <c r="N373" i="1"/>
  <c r="Y372" i="1"/>
  <c r="AF372" i="1"/>
  <c r="AG372" i="1" s="1"/>
  <c r="R372" i="1"/>
  <c r="S372" i="1" s="1"/>
  <c r="Z372" i="1" s="1"/>
  <c r="L373" i="1"/>
  <c r="J374" i="1"/>
  <c r="Q374" i="1"/>
  <c r="O375" i="1"/>
  <c r="P375" i="1"/>
  <c r="L374" i="1" l="1"/>
  <c r="J375" i="1"/>
  <c r="N374" i="1"/>
  <c r="Y373" i="1"/>
  <c r="AA373" i="1" s="1"/>
  <c r="AC373" i="1" s="1"/>
  <c r="AA372" i="1"/>
  <c r="AC372" i="1" s="1"/>
  <c r="Q375" i="1"/>
  <c r="O376" i="1"/>
  <c r="AF373" i="1"/>
  <c r="AG373" i="1" s="1"/>
  <c r="R373" i="1"/>
  <c r="S373" i="1" s="1"/>
  <c r="Z373" i="1" s="1"/>
  <c r="P376" i="1"/>
  <c r="K375" i="1"/>
  <c r="M376" i="1" s="1"/>
  <c r="I376" i="1"/>
  <c r="P377" i="1" l="1"/>
  <c r="I377" i="1"/>
  <c r="K376" i="1"/>
  <c r="M377" i="1" s="1"/>
  <c r="AF374" i="1"/>
  <c r="AG374" i="1" s="1"/>
  <c r="R374" i="1"/>
  <c r="S374" i="1" s="1"/>
  <c r="O377" i="1"/>
  <c r="Q376" i="1"/>
  <c r="L375" i="1"/>
  <c r="J376" i="1"/>
  <c r="N375" i="1"/>
  <c r="Y374" i="1"/>
  <c r="Z374" i="1" l="1"/>
  <c r="AF375" i="1"/>
  <c r="AG375" i="1" s="1"/>
  <c r="R375" i="1"/>
  <c r="S375" i="1" s="1"/>
  <c r="Z375" i="1" s="1"/>
  <c r="K377" i="1"/>
  <c r="M378" i="1" s="1"/>
  <c r="I378" i="1"/>
  <c r="O378" i="1"/>
  <c r="Q377" i="1"/>
  <c r="L376" i="1"/>
  <c r="J377" i="1"/>
  <c r="P378" i="1"/>
  <c r="AA374" i="1"/>
  <c r="AC374" i="1" s="1"/>
  <c r="N376" i="1"/>
  <c r="Y375" i="1"/>
  <c r="AA375" i="1" s="1"/>
  <c r="AC375" i="1" s="1"/>
  <c r="AF376" i="1" l="1"/>
  <c r="AG376" i="1" s="1"/>
  <c r="R376" i="1"/>
  <c r="S376" i="1" s="1"/>
  <c r="Z376" i="1" s="1"/>
  <c r="Q378" i="1"/>
  <c r="O379" i="1"/>
  <c r="P379" i="1"/>
  <c r="J378" i="1"/>
  <c r="L377" i="1"/>
  <c r="I379" i="1"/>
  <c r="K378" i="1"/>
  <c r="M379" i="1" s="1"/>
  <c r="Y376" i="1"/>
  <c r="AA376" i="1" s="1"/>
  <c r="AC376" i="1" s="1"/>
  <c r="N377" i="1"/>
  <c r="P380" i="1" l="1"/>
  <c r="Q379" i="1"/>
  <c r="O380" i="1"/>
  <c r="L378" i="1"/>
  <c r="J379" i="1"/>
  <c r="AF377" i="1"/>
  <c r="AG377" i="1" s="1"/>
  <c r="R377" i="1"/>
  <c r="S377" i="1" s="1"/>
  <c r="Z377" i="1" s="1"/>
  <c r="I380" i="1"/>
  <c r="K379" i="1"/>
  <c r="M380" i="1" s="1"/>
  <c r="N378" i="1"/>
  <c r="Y377" i="1"/>
  <c r="AA377" i="1" l="1"/>
  <c r="AC377" i="1" s="1"/>
  <c r="L379" i="1"/>
  <c r="J380" i="1"/>
  <c r="O381" i="1"/>
  <c r="Q380" i="1"/>
  <c r="AF378" i="1"/>
  <c r="AG378" i="1" s="1"/>
  <c r="R378" i="1"/>
  <c r="S378" i="1" s="1"/>
  <c r="Z378" i="1" s="1"/>
  <c r="S4" i="1"/>
  <c r="P381" i="1"/>
  <c r="N379" i="1"/>
  <c r="Y378" i="1"/>
  <c r="K380" i="1"/>
  <c r="M381" i="1" s="1"/>
  <c r="I381" i="1"/>
  <c r="K381" i="1" l="1"/>
  <c r="M382" i="1" s="1"/>
  <c r="I382" i="1"/>
  <c r="AA378" i="1"/>
  <c r="AC378" i="1" s="1"/>
  <c r="AF379" i="1"/>
  <c r="AG379" i="1" s="1"/>
  <c r="R379" i="1"/>
  <c r="S379" i="1" s="1"/>
  <c r="Z379" i="1" s="1"/>
  <c r="Q381" i="1"/>
  <c r="O382" i="1"/>
  <c r="P382" i="1"/>
  <c r="L380" i="1"/>
  <c r="J381" i="1"/>
  <c r="Y379" i="1"/>
  <c r="N380" i="1"/>
  <c r="AA379" i="1" l="1"/>
  <c r="AC379" i="1" s="1"/>
  <c r="Q382" i="1"/>
  <c r="O383" i="1"/>
  <c r="J382" i="1"/>
  <c r="L381" i="1"/>
  <c r="AF380" i="1"/>
  <c r="AG380" i="1" s="1"/>
  <c r="R380" i="1"/>
  <c r="S380" i="1" s="1"/>
  <c r="N381" i="1"/>
  <c r="Y380" i="1"/>
  <c r="U380" i="1"/>
  <c r="I383" i="1"/>
  <c r="K382" i="1"/>
  <c r="M383" i="1" s="1"/>
  <c r="P383" i="1"/>
  <c r="AF381" i="1" l="1"/>
  <c r="AG381" i="1" s="1"/>
  <c r="R381" i="1"/>
  <c r="S381" i="1" s="1"/>
  <c r="Z380" i="1"/>
  <c r="AA380" i="1" s="1"/>
  <c r="AC380" i="1" s="1"/>
  <c r="T380" i="1"/>
  <c r="V380" i="1" s="1"/>
  <c r="P384" i="1"/>
  <c r="N382" i="1"/>
  <c r="Y381" i="1"/>
  <c r="L382" i="1"/>
  <c r="J383" i="1"/>
  <c r="K383" i="1"/>
  <c r="M384" i="1" s="1"/>
  <c r="I384" i="1"/>
  <c r="Q383" i="1"/>
  <c r="O384" i="1"/>
  <c r="K384" i="1" l="1"/>
  <c r="M385" i="1" s="1"/>
  <c r="I385" i="1"/>
  <c r="P385" i="1"/>
  <c r="N383" i="1"/>
  <c r="Y382" i="1"/>
  <c r="Z381" i="1"/>
  <c r="AA381" i="1"/>
  <c r="AC381" i="1" s="1"/>
  <c r="L383" i="1"/>
  <c r="J384" i="1"/>
  <c r="O385" i="1"/>
  <c r="Q384" i="1"/>
  <c r="AF382" i="1"/>
  <c r="AG382" i="1" s="1"/>
  <c r="R382" i="1"/>
  <c r="S382" i="1" s="1"/>
  <c r="Z382" i="1" s="1"/>
  <c r="AA382" i="1" l="1"/>
  <c r="AC382" i="1" s="1"/>
  <c r="L384" i="1"/>
  <c r="J385" i="1"/>
  <c r="Q385" i="1"/>
  <c r="O386" i="1"/>
  <c r="N384" i="1"/>
  <c r="Y383" i="1"/>
  <c r="P386" i="1"/>
  <c r="I386" i="1"/>
  <c r="K385" i="1"/>
  <c r="M386" i="1" s="1"/>
  <c r="AF383" i="1"/>
  <c r="AG383" i="1" s="1"/>
  <c r="R383" i="1"/>
  <c r="S383" i="1" s="1"/>
  <c r="P387" i="1" l="1"/>
  <c r="AF384" i="1"/>
  <c r="AG384" i="1" s="1"/>
  <c r="R384" i="1"/>
  <c r="S384" i="1" s="1"/>
  <c r="Z384" i="1" s="1"/>
  <c r="Q386" i="1"/>
  <c r="O387" i="1"/>
  <c r="Z383" i="1"/>
  <c r="AA383" i="1" s="1"/>
  <c r="AC383" i="1" s="1"/>
  <c r="I387" i="1"/>
  <c r="K386" i="1"/>
  <c r="M387" i="1" s="1"/>
  <c r="J386" i="1"/>
  <c r="L385" i="1"/>
  <c r="Y384" i="1"/>
  <c r="AA384" i="1" s="1"/>
  <c r="AC384" i="1" s="1"/>
  <c r="N385" i="1"/>
  <c r="O388" i="1" l="1"/>
  <c r="Q387" i="1"/>
  <c r="AF385" i="1"/>
  <c r="AG385" i="1" s="1"/>
  <c r="R385" i="1"/>
  <c r="S385" i="1" s="1"/>
  <c r="Z385" i="1" s="1"/>
  <c r="N386" i="1"/>
  <c r="Y385" i="1"/>
  <c r="AA385" i="1" s="1"/>
  <c r="AC385" i="1" s="1"/>
  <c r="J387" i="1"/>
  <c r="L386" i="1"/>
  <c r="K387" i="1"/>
  <c r="M388" i="1" s="1"/>
  <c r="I388" i="1"/>
  <c r="P388" i="1"/>
  <c r="L387" i="1" l="1"/>
  <c r="J388" i="1"/>
  <c r="Y386" i="1"/>
  <c r="N387" i="1"/>
  <c r="AF386" i="1"/>
  <c r="AG386" i="1" s="1"/>
  <c r="R386" i="1"/>
  <c r="S386" i="1" s="1"/>
  <c r="P389" i="1"/>
  <c r="K388" i="1"/>
  <c r="M389" i="1" s="1"/>
  <c r="I389" i="1"/>
  <c r="O389" i="1"/>
  <c r="Q388" i="1"/>
  <c r="Z386" i="1" l="1"/>
  <c r="Q389" i="1"/>
  <c r="O390" i="1"/>
  <c r="AF387" i="1"/>
  <c r="AG387" i="1" s="1"/>
  <c r="R387" i="1"/>
  <c r="S387" i="1" s="1"/>
  <c r="Z387" i="1" s="1"/>
  <c r="K389" i="1"/>
  <c r="M390" i="1" s="1"/>
  <c r="I390" i="1"/>
  <c r="AA386" i="1"/>
  <c r="AC386" i="1" s="1"/>
  <c r="J389" i="1"/>
  <c r="L388" i="1"/>
  <c r="Y387" i="1"/>
  <c r="N388" i="1"/>
  <c r="P390" i="1"/>
  <c r="P391" i="1" l="1"/>
  <c r="AF388" i="1"/>
  <c r="AG388" i="1" s="1"/>
  <c r="R388" i="1"/>
  <c r="S388" i="1" s="1"/>
  <c r="Z388" i="1" s="1"/>
  <c r="AA387" i="1"/>
  <c r="AC387" i="1" s="1"/>
  <c r="Q390" i="1"/>
  <c r="O391" i="1"/>
  <c r="Y388" i="1"/>
  <c r="N389" i="1"/>
  <c r="I391" i="1"/>
  <c r="K390" i="1"/>
  <c r="M391" i="1" s="1"/>
  <c r="J390" i="1"/>
  <c r="L389" i="1"/>
  <c r="N390" i="1" l="1"/>
  <c r="Y389" i="1"/>
  <c r="K391" i="1"/>
  <c r="M392" i="1" s="1"/>
  <c r="I392" i="1"/>
  <c r="Q391" i="1"/>
  <c r="O392" i="1"/>
  <c r="AF389" i="1"/>
  <c r="AG389" i="1" s="1"/>
  <c r="R389" i="1"/>
  <c r="S389" i="1" s="1"/>
  <c r="Z389" i="1" s="1"/>
  <c r="J391" i="1"/>
  <c r="L390" i="1"/>
  <c r="AA388" i="1"/>
  <c r="AC388" i="1" s="1"/>
  <c r="P392" i="1"/>
  <c r="O393" i="1" l="1"/>
  <c r="Q392" i="1"/>
  <c r="P393" i="1"/>
  <c r="K392" i="1"/>
  <c r="M393" i="1" s="1"/>
  <c r="I393" i="1"/>
  <c r="Y390" i="1"/>
  <c r="N391" i="1"/>
  <c r="AA389" i="1"/>
  <c r="AC389" i="1" s="1"/>
  <c r="J392" i="1"/>
  <c r="L391" i="1"/>
  <c r="AF390" i="1"/>
  <c r="AG390" i="1" s="1"/>
  <c r="R390" i="1"/>
  <c r="S390" i="1" s="1"/>
  <c r="Z390" i="1" s="1"/>
  <c r="O394" i="1" l="1"/>
  <c r="Q393" i="1"/>
  <c r="AA390" i="1"/>
  <c r="AC390" i="1" s="1"/>
  <c r="K393" i="1"/>
  <c r="M394" i="1" s="1"/>
  <c r="I394" i="1"/>
  <c r="AF391" i="1"/>
  <c r="AG391" i="1" s="1"/>
  <c r="R391" i="1"/>
  <c r="S391" i="1" s="1"/>
  <c r="Z391" i="1" s="1"/>
  <c r="N392" i="1"/>
  <c r="Y391" i="1"/>
  <c r="P394" i="1"/>
  <c r="J393" i="1"/>
  <c r="L392" i="1"/>
  <c r="AA391" i="1" l="1"/>
  <c r="AC391" i="1" s="1"/>
  <c r="O395" i="1"/>
  <c r="Q394" i="1"/>
  <c r="AF392" i="1"/>
  <c r="AG392" i="1" s="1"/>
  <c r="R392" i="1"/>
  <c r="Y392" i="1"/>
  <c r="N393" i="1"/>
  <c r="U392" i="1"/>
  <c r="J394" i="1"/>
  <c r="L393" i="1"/>
  <c r="K394" i="1"/>
  <c r="M395" i="1" s="1"/>
  <c r="I395" i="1"/>
  <c r="P395" i="1"/>
  <c r="J395" i="1" l="1"/>
  <c r="L394" i="1"/>
  <c r="AF393" i="1"/>
  <c r="AG393" i="1" s="1"/>
  <c r="R393" i="1"/>
  <c r="S393" i="1" s="1"/>
  <c r="P396" i="1"/>
  <c r="T4" i="1"/>
  <c r="S392" i="1"/>
  <c r="I396" i="1"/>
  <c r="K395" i="1"/>
  <c r="M396" i="1" s="1"/>
  <c r="N394" i="1"/>
  <c r="Y393" i="1"/>
  <c r="Q395" i="1"/>
  <c r="O396" i="1"/>
  <c r="P397" i="1" l="1"/>
  <c r="Z393" i="1"/>
  <c r="AA393" i="1" s="1"/>
  <c r="AC393" i="1" s="1"/>
  <c r="K396" i="1"/>
  <c r="M397" i="1" s="1"/>
  <c r="I397" i="1"/>
  <c r="Y394" i="1"/>
  <c r="N395" i="1"/>
  <c r="AF394" i="1"/>
  <c r="AG394" i="1" s="1"/>
  <c r="R394" i="1"/>
  <c r="S394" i="1" s="1"/>
  <c r="Z394" i="1" s="1"/>
  <c r="Q396" i="1"/>
  <c r="O397" i="1"/>
  <c r="Z392" i="1"/>
  <c r="AA392" i="1" s="1"/>
  <c r="AC392" i="1" s="1"/>
  <c r="T392" i="1"/>
  <c r="V392" i="1" s="1"/>
  <c r="J396" i="1"/>
  <c r="L395" i="1"/>
  <c r="K397" i="1" l="1"/>
  <c r="M398" i="1" s="1"/>
  <c r="I398" i="1"/>
  <c r="P398" i="1"/>
  <c r="N396" i="1"/>
  <c r="Y395" i="1"/>
  <c r="AF395" i="1"/>
  <c r="AG395" i="1" s="1"/>
  <c r="R395" i="1"/>
  <c r="S395" i="1" s="1"/>
  <c r="Z395" i="1" s="1"/>
  <c r="O398" i="1"/>
  <c r="Q397" i="1"/>
  <c r="L396" i="1"/>
  <c r="J397" i="1"/>
  <c r="AA394" i="1"/>
  <c r="AC394" i="1" s="1"/>
  <c r="AA395" i="1" l="1"/>
  <c r="AC395" i="1" s="1"/>
  <c r="L397" i="1"/>
  <c r="J398" i="1"/>
  <c r="AF396" i="1"/>
  <c r="AG396" i="1" s="1"/>
  <c r="R396" i="1"/>
  <c r="S396" i="1" s="1"/>
  <c r="Z396" i="1" s="1"/>
  <c r="Q398" i="1"/>
  <c r="O399" i="1"/>
  <c r="P399" i="1"/>
  <c r="N397" i="1"/>
  <c r="Y396" i="1"/>
  <c r="I399" i="1"/>
  <c r="K398" i="1"/>
  <c r="M399" i="1" s="1"/>
  <c r="AA396" i="1" l="1"/>
  <c r="AC396" i="1" s="1"/>
  <c r="P400" i="1"/>
  <c r="Q399" i="1"/>
  <c r="O400" i="1"/>
  <c r="AF397" i="1"/>
  <c r="AG397" i="1" s="1"/>
  <c r="R397" i="1"/>
  <c r="S397" i="1" s="1"/>
  <c r="Z397" i="1" s="1"/>
  <c r="J399" i="1"/>
  <c r="L398" i="1"/>
  <c r="K399" i="1"/>
  <c r="M400" i="1" s="1"/>
  <c r="I400" i="1"/>
  <c r="Y397" i="1"/>
  <c r="N398" i="1"/>
  <c r="AA397" i="1" l="1"/>
  <c r="AC397" i="1" s="1"/>
  <c r="O401" i="1"/>
  <c r="Q400" i="1"/>
  <c r="I401" i="1"/>
  <c r="K400" i="1"/>
  <c r="M401" i="1" s="1"/>
  <c r="P401" i="1"/>
  <c r="N399" i="1"/>
  <c r="Y398" i="1"/>
  <c r="AF398" i="1"/>
  <c r="AG398" i="1" s="1"/>
  <c r="R398" i="1"/>
  <c r="S398" i="1" s="1"/>
  <c r="L399" i="1"/>
  <c r="J400" i="1"/>
  <c r="N400" i="1" l="1"/>
  <c r="Y399" i="1"/>
  <c r="Z398" i="1"/>
  <c r="I402" i="1"/>
  <c r="K401" i="1"/>
  <c r="M402" i="1" s="1"/>
  <c r="AF399" i="1"/>
  <c r="AG399" i="1" s="1"/>
  <c r="R399" i="1"/>
  <c r="S399" i="1" s="1"/>
  <c r="Z399" i="1" s="1"/>
  <c r="L400" i="1"/>
  <c r="J401" i="1"/>
  <c r="P402" i="1"/>
  <c r="AA398" i="1"/>
  <c r="AC398" i="1" s="1"/>
  <c r="Q401" i="1"/>
  <c r="O402" i="1"/>
  <c r="P403" i="1" l="1"/>
  <c r="K402" i="1"/>
  <c r="M403" i="1" s="1"/>
  <c r="I403" i="1"/>
  <c r="J402" i="1"/>
  <c r="L401" i="1"/>
  <c r="AA399" i="1"/>
  <c r="AC399" i="1" s="1"/>
  <c r="O403" i="1"/>
  <c r="Q402" i="1"/>
  <c r="Y400" i="1"/>
  <c r="N401" i="1"/>
  <c r="AF400" i="1"/>
  <c r="AG400" i="1" s="1"/>
  <c r="R400" i="1"/>
  <c r="S400" i="1" s="1"/>
  <c r="Z400" i="1" s="1"/>
  <c r="Y401" i="1" l="1"/>
  <c r="N402" i="1"/>
  <c r="L402" i="1"/>
  <c r="J403" i="1"/>
  <c r="AF401" i="1"/>
  <c r="AG401" i="1" s="1"/>
  <c r="R401" i="1"/>
  <c r="S401" i="1" s="1"/>
  <c r="Z401" i="1" s="1"/>
  <c r="I404" i="1"/>
  <c r="K403" i="1"/>
  <c r="M404" i="1" s="1"/>
  <c r="AA400" i="1"/>
  <c r="AC400" i="1" s="1"/>
  <c r="P404" i="1"/>
  <c r="O404" i="1"/>
  <c r="Q403" i="1"/>
  <c r="L403" i="1" l="1"/>
  <c r="J404" i="1"/>
  <c r="I405" i="1"/>
  <c r="K404" i="1"/>
  <c r="M405" i="1" s="1"/>
  <c r="Y402" i="1"/>
  <c r="AA402" i="1" s="1"/>
  <c r="AC402" i="1" s="1"/>
  <c r="N403" i="1"/>
  <c r="P405" i="1"/>
  <c r="AF402" i="1"/>
  <c r="AG402" i="1" s="1"/>
  <c r="R402" i="1"/>
  <c r="S402" i="1" s="1"/>
  <c r="Z402" i="1" s="1"/>
  <c r="Q404" i="1"/>
  <c r="O405" i="1"/>
  <c r="AA401" i="1"/>
  <c r="AC401" i="1" s="1"/>
  <c r="I406" i="1" l="1"/>
  <c r="K405" i="1"/>
  <c r="M406" i="1" s="1"/>
  <c r="P406" i="1"/>
  <c r="Q405" i="1"/>
  <c r="O406" i="1"/>
  <c r="L404" i="1"/>
  <c r="J405" i="1"/>
  <c r="AF403" i="1"/>
  <c r="AG403" i="1" s="1"/>
  <c r="R403" i="1"/>
  <c r="S403" i="1" s="1"/>
  <c r="Z403" i="1" s="1"/>
  <c r="N404" i="1"/>
  <c r="Y403" i="1"/>
  <c r="AA403" i="1" s="1"/>
  <c r="AC403" i="1" s="1"/>
  <c r="O407" i="1" l="1"/>
  <c r="Q406" i="1"/>
  <c r="Y404" i="1"/>
  <c r="N405" i="1"/>
  <c r="U404" i="1"/>
  <c r="P407" i="1"/>
  <c r="AF404" i="1"/>
  <c r="AG404" i="1" s="1"/>
  <c r="R404" i="1"/>
  <c r="S404" i="1" s="1"/>
  <c r="J406" i="1"/>
  <c r="L405" i="1"/>
  <c r="K406" i="1"/>
  <c r="M407" i="1" s="1"/>
  <c r="I407" i="1"/>
  <c r="I408" i="1" l="1"/>
  <c r="K407" i="1"/>
  <c r="M408" i="1" s="1"/>
  <c r="AF405" i="1"/>
  <c r="AG405" i="1" s="1"/>
  <c r="R405" i="1"/>
  <c r="S405" i="1" s="1"/>
  <c r="Z404" i="1"/>
  <c r="AA404" i="1" s="1"/>
  <c r="AC404" i="1" s="1"/>
  <c r="T404" i="1"/>
  <c r="V404" i="1" s="1"/>
  <c r="P408" i="1"/>
  <c r="Y405" i="1"/>
  <c r="N406" i="1"/>
  <c r="L406" i="1"/>
  <c r="J407" i="1"/>
  <c r="O408" i="1"/>
  <c r="Q407" i="1"/>
  <c r="P409" i="1" l="1"/>
  <c r="Y406" i="1"/>
  <c r="N407" i="1"/>
  <c r="Q408" i="1"/>
  <c r="O409" i="1"/>
  <c r="Z405" i="1"/>
  <c r="AA405" i="1"/>
  <c r="AC405" i="1" s="1"/>
  <c r="J408" i="1"/>
  <c r="L407" i="1"/>
  <c r="AF406" i="1"/>
  <c r="AG406" i="1" s="1"/>
  <c r="R406" i="1"/>
  <c r="S406" i="1" s="1"/>
  <c r="Z406" i="1" s="1"/>
  <c r="K408" i="1"/>
  <c r="M409" i="1" s="1"/>
  <c r="I409" i="1"/>
  <c r="AF407" i="1" l="1"/>
  <c r="AG407" i="1" s="1"/>
  <c r="R407" i="1"/>
  <c r="S407" i="1" s="1"/>
  <c r="Z407" i="1" s="1"/>
  <c r="Y407" i="1"/>
  <c r="AA407" i="1" s="1"/>
  <c r="AC407" i="1" s="1"/>
  <c r="N408" i="1"/>
  <c r="AA406" i="1"/>
  <c r="AC406" i="1" s="1"/>
  <c r="O410" i="1"/>
  <c r="Q409" i="1"/>
  <c r="J409" i="1"/>
  <c r="L408" i="1"/>
  <c r="P410" i="1"/>
  <c r="K409" i="1"/>
  <c r="M410" i="1" s="1"/>
  <c r="I410" i="1"/>
  <c r="I411" i="1" l="1"/>
  <c r="K410" i="1"/>
  <c r="M411" i="1" s="1"/>
  <c r="L409" i="1"/>
  <c r="J410" i="1"/>
  <c r="O411" i="1"/>
  <c r="Q410" i="1"/>
  <c r="P411" i="1"/>
  <c r="AF408" i="1"/>
  <c r="AG408" i="1" s="1"/>
  <c r="R408" i="1"/>
  <c r="S408" i="1" s="1"/>
  <c r="Y408" i="1"/>
  <c r="N409" i="1"/>
  <c r="P412" i="1" l="1"/>
  <c r="Y409" i="1"/>
  <c r="N410" i="1"/>
  <c r="AF409" i="1"/>
  <c r="AG409" i="1" s="1"/>
  <c r="R409" i="1"/>
  <c r="S409" i="1" s="1"/>
  <c r="Z409" i="1" s="1"/>
  <c r="J411" i="1"/>
  <c r="L410" i="1"/>
  <c r="Q411" i="1"/>
  <c r="O412" i="1"/>
  <c r="Z408" i="1"/>
  <c r="AA408" i="1" s="1"/>
  <c r="AC408" i="1" s="1"/>
  <c r="K411" i="1"/>
  <c r="M412" i="1" s="1"/>
  <c r="I412" i="1"/>
  <c r="AA409" i="1" l="1"/>
  <c r="AC409" i="1" s="1"/>
  <c r="O413" i="1"/>
  <c r="Q412" i="1"/>
  <c r="I413" i="1"/>
  <c r="K412" i="1"/>
  <c r="M413" i="1" s="1"/>
  <c r="AF410" i="1"/>
  <c r="AG410" i="1" s="1"/>
  <c r="R410" i="1"/>
  <c r="S410" i="1" s="1"/>
  <c r="Z410" i="1" s="1"/>
  <c r="P413" i="1"/>
  <c r="N411" i="1"/>
  <c r="Y410" i="1"/>
  <c r="J412" i="1"/>
  <c r="L411" i="1"/>
  <c r="N412" i="1" l="1"/>
  <c r="Y411" i="1"/>
  <c r="I414" i="1"/>
  <c r="K413" i="1"/>
  <c r="M414" i="1" s="1"/>
  <c r="L412" i="1"/>
  <c r="J413" i="1"/>
  <c r="AF411" i="1"/>
  <c r="AG411" i="1" s="1"/>
  <c r="R411" i="1"/>
  <c r="S411" i="1" s="1"/>
  <c r="Z411" i="1" s="1"/>
  <c r="AA410" i="1"/>
  <c r="AC410" i="1" s="1"/>
  <c r="Q413" i="1"/>
  <c r="O414" i="1"/>
  <c r="P414" i="1"/>
  <c r="P415" i="1" l="1"/>
  <c r="O415" i="1"/>
  <c r="Q414" i="1"/>
  <c r="K414" i="1"/>
  <c r="M415" i="1" s="1"/>
  <c r="I415" i="1"/>
  <c r="J414" i="1"/>
  <c r="L413" i="1"/>
  <c r="Y412" i="1"/>
  <c r="N413" i="1"/>
  <c r="AA411" i="1"/>
  <c r="AC411" i="1" s="1"/>
  <c r="AF412" i="1"/>
  <c r="AG412" i="1" s="1"/>
  <c r="R412" i="1"/>
  <c r="S412" i="1" s="1"/>
  <c r="Z412" i="1" s="1"/>
  <c r="I416" i="1" l="1"/>
  <c r="K415" i="1"/>
  <c r="M416" i="1" s="1"/>
  <c r="L414" i="1"/>
  <c r="J415" i="1"/>
  <c r="O416" i="1"/>
  <c r="Q415" i="1"/>
  <c r="AF413" i="1"/>
  <c r="AG413" i="1" s="1"/>
  <c r="R413" i="1"/>
  <c r="S413" i="1" s="1"/>
  <c r="Z413" i="1" s="1"/>
  <c r="P416" i="1"/>
  <c r="AA412" i="1"/>
  <c r="AC412" i="1" s="1"/>
  <c r="Y413" i="1"/>
  <c r="N414" i="1"/>
  <c r="AA413" i="1" l="1"/>
  <c r="AC413" i="1" s="1"/>
  <c r="Q416" i="1"/>
  <c r="O417" i="1"/>
  <c r="Y414" i="1"/>
  <c r="AA414" i="1" s="1"/>
  <c r="AC414" i="1" s="1"/>
  <c r="N415" i="1"/>
  <c r="L415" i="1"/>
  <c r="J416" i="1"/>
  <c r="AF414" i="1"/>
  <c r="AG414" i="1" s="1"/>
  <c r="R414" i="1"/>
  <c r="S414" i="1" s="1"/>
  <c r="Z414" i="1" s="1"/>
  <c r="P417" i="1"/>
  <c r="I417" i="1"/>
  <c r="K416" i="1"/>
  <c r="M417" i="1" s="1"/>
  <c r="N416" i="1" l="1"/>
  <c r="Y415" i="1"/>
  <c r="I418" i="1"/>
  <c r="K417" i="1"/>
  <c r="M418" i="1" s="1"/>
  <c r="Q417" i="1"/>
  <c r="O418" i="1"/>
  <c r="P418" i="1"/>
  <c r="L416" i="1"/>
  <c r="J417" i="1"/>
  <c r="AF415" i="1"/>
  <c r="AG415" i="1" s="1"/>
  <c r="R415" i="1"/>
  <c r="S415" i="1" s="1"/>
  <c r="Z415" i="1" s="1"/>
  <c r="P419" i="1" l="1"/>
  <c r="O419" i="1"/>
  <c r="Q418" i="1"/>
  <c r="J418" i="1"/>
  <c r="L417" i="1"/>
  <c r="AA415" i="1"/>
  <c r="AC415" i="1" s="1"/>
  <c r="K418" i="1"/>
  <c r="M419" i="1" s="1"/>
  <c r="I419" i="1"/>
  <c r="Y416" i="1"/>
  <c r="N417" i="1"/>
  <c r="U416" i="1"/>
  <c r="AF416" i="1"/>
  <c r="AG416" i="1" s="1"/>
  <c r="R416" i="1"/>
  <c r="S416" i="1" s="1"/>
  <c r="Y417" i="1" l="1"/>
  <c r="N418" i="1"/>
  <c r="L418" i="1"/>
  <c r="J419" i="1"/>
  <c r="O420" i="1"/>
  <c r="Q419" i="1"/>
  <c r="P420" i="1"/>
  <c r="I420" i="1"/>
  <c r="K419" i="1"/>
  <c r="M420" i="1" s="1"/>
  <c r="Z416" i="1"/>
  <c r="AA416" i="1" s="1"/>
  <c r="AC416" i="1" s="1"/>
  <c r="T416" i="1"/>
  <c r="V416" i="1" s="1"/>
  <c r="AF417" i="1"/>
  <c r="AG417" i="1" s="1"/>
  <c r="R417" i="1"/>
  <c r="S417" i="1" s="1"/>
  <c r="Z417" i="1" l="1"/>
  <c r="AA417" i="1" s="1"/>
  <c r="AC417" i="1" s="1"/>
  <c r="J420" i="1"/>
  <c r="L419" i="1"/>
  <c r="Q420" i="1"/>
  <c r="O421" i="1"/>
  <c r="Y418" i="1"/>
  <c r="N419" i="1"/>
  <c r="P421" i="1"/>
  <c r="I421" i="1"/>
  <c r="K420" i="1"/>
  <c r="M421" i="1" s="1"/>
  <c r="AF418" i="1"/>
  <c r="AG418" i="1" s="1"/>
  <c r="R418" i="1"/>
  <c r="S418" i="1" s="1"/>
  <c r="Z418" i="1" s="1"/>
  <c r="AA418" i="1" l="1"/>
  <c r="AC418" i="1" s="1"/>
  <c r="K421" i="1"/>
  <c r="M422" i="1" s="1"/>
  <c r="I422" i="1"/>
  <c r="P422" i="1"/>
  <c r="O422" i="1"/>
  <c r="Q421" i="1"/>
  <c r="Y419" i="1"/>
  <c r="N420" i="1"/>
  <c r="J421" i="1"/>
  <c r="L420" i="1"/>
  <c r="AF419" i="1"/>
  <c r="AG419" i="1" s="1"/>
  <c r="R419" i="1"/>
  <c r="S419" i="1" s="1"/>
  <c r="Z419" i="1" s="1"/>
  <c r="L421" i="1" l="1"/>
  <c r="J422" i="1"/>
  <c r="AF420" i="1"/>
  <c r="AG420" i="1" s="1"/>
  <c r="R420" i="1"/>
  <c r="S420" i="1" s="1"/>
  <c r="Z420" i="1" s="1"/>
  <c r="AA419" i="1"/>
  <c r="AC419" i="1" s="1"/>
  <c r="O423" i="1"/>
  <c r="Q422" i="1"/>
  <c r="Y420" i="1"/>
  <c r="N421" i="1"/>
  <c r="P423" i="1"/>
  <c r="I423" i="1"/>
  <c r="K422" i="1"/>
  <c r="M423" i="1" s="1"/>
  <c r="K423" i="1" l="1"/>
  <c r="M424" i="1" s="1"/>
  <c r="I424" i="1"/>
  <c r="P424" i="1"/>
  <c r="Q423" i="1"/>
  <c r="O424" i="1"/>
  <c r="AF421" i="1"/>
  <c r="AG421" i="1" s="1"/>
  <c r="R421" i="1"/>
  <c r="S421" i="1" s="1"/>
  <c r="J423" i="1"/>
  <c r="L422" i="1"/>
  <c r="AA420" i="1"/>
  <c r="AC420" i="1" s="1"/>
  <c r="Y421" i="1"/>
  <c r="N422" i="1"/>
  <c r="AF422" i="1" l="1"/>
  <c r="AG422" i="1" s="1"/>
  <c r="R422" i="1"/>
  <c r="S422" i="1" s="1"/>
  <c r="Z422" i="1" s="1"/>
  <c r="P425" i="1"/>
  <c r="I425" i="1"/>
  <c r="K424" i="1"/>
  <c r="M425" i="1" s="1"/>
  <c r="O425" i="1"/>
  <c r="Q424" i="1"/>
  <c r="N423" i="1"/>
  <c r="Y422" i="1"/>
  <c r="J424" i="1"/>
  <c r="L423" i="1"/>
  <c r="Z421" i="1"/>
  <c r="AA421" i="1" s="1"/>
  <c r="AC421" i="1" s="1"/>
  <c r="AA422" i="1" l="1"/>
  <c r="AC422" i="1" s="1"/>
  <c r="N424" i="1"/>
  <c r="Y423" i="1"/>
  <c r="I426" i="1"/>
  <c r="K425" i="1"/>
  <c r="M426" i="1" s="1"/>
  <c r="AF423" i="1"/>
  <c r="AG423" i="1" s="1"/>
  <c r="R423" i="1"/>
  <c r="S423" i="1" s="1"/>
  <c r="L424" i="1"/>
  <c r="J425" i="1"/>
  <c r="P426" i="1"/>
  <c r="Q425" i="1"/>
  <c r="O426" i="1"/>
  <c r="Z423" i="1" l="1"/>
  <c r="J426" i="1"/>
  <c r="L425" i="1"/>
  <c r="O427" i="1"/>
  <c r="Q426" i="1"/>
  <c r="P427" i="1"/>
  <c r="Y424" i="1"/>
  <c r="N425" i="1"/>
  <c r="K426" i="1"/>
  <c r="M427" i="1" s="1"/>
  <c r="I427" i="1"/>
  <c r="AA423" i="1"/>
  <c r="AC423" i="1" s="1"/>
  <c r="AF424" i="1"/>
  <c r="AG424" i="1" s="1"/>
  <c r="R424" i="1"/>
  <c r="S424" i="1" s="1"/>
  <c r="Z424" i="1" s="1"/>
  <c r="Y425" i="1" l="1"/>
  <c r="N426" i="1"/>
  <c r="AF425" i="1"/>
  <c r="AG425" i="1" s="1"/>
  <c r="R425" i="1"/>
  <c r="S425" i="1" s="1"/>
  <c r="Z425" i="1" s="1"/>
  <c r="I428" i="1"/>
  <c r="K427" i="1"/>
  <c r="M428" i="1" s="1"/>
  <c r="O428" i="1"/>
  <c r="Q427" i="1"/>
  <c r="L426" i="1"/>
  <c r="J427" i="1"/>
  <c r="AA424" i="1"/>
  <c r="AC424" i="1" s="1"/>
  <c r="P428" i="1"/>
  <c r="Q428" i="1" l="1"/>
  <c r="O429" i="1"/>
  <c r="I429" i="1"/>
  <c r="K428" i="1"/>
  <c r="M429" i="1" s="1"/>
  <c r="L427" i="1"/>
  <c r="J428" i="1"/>
  <c r="AF426" i="1"/>
  <c r="AG426" i="1" s="1"/>
  <c r="R426" i="1"/>
  <c r="S426" i="1" s="1"/>
  <c r="Z426" i="1" s="1"/>
  <c r="P429" i="1"/>
  <c r="Y426" i="1"/>
  <c r="N427" i="1"/>
  <c r="AA425" i="1"/>
  <c r="AC425" i="1" s="1"/>
  <c r="N428" i="1" l="1"/>
  <c r="Y427" i="1"/>
  <c r="AF427" i="1"/>
  <c r="AG427" i="1" s="1"/>
  <c r="R427" i="1"/>
  <c r="S427" i="1" s="1"/>
  <c r="Z427" i="1" s="1"/>
  <c r="AA426" i="1"/>
  <c r="AC426" i="1" s="1"/>
  <c r="I430" i="1"/>
  <c r="K429" i="1"/>
  <c r="M430" i="1" s="1"/>
  <c r="Q429" i="1"/>
  <c r="O430" i="1"/>
  <c r="L428" i="1"/>
  <c r="J429" i="1"/>
  <c r="P430" i="1"/>
  <c r="P431" i="1" l="1"/>
  <c r="J430" i="1"/>
  <c r="L429" i="1"/>
  <c r="AA427" i="1"/>
  <c r="AC427" i="1" s="1"/>
  <c r="K430" i="1"/>
  <c r="M431" i="1" s="1"/>
  <c r="I431" i="1"/>
  <c r="Y428" i="1"/>
  <c r="N429" i="1"/>
  <c r="U428" i="1"/>
  <c r="O431" i="1"/>
  <c r="Q430" i="1"/>
  <c r="AF428" i="1"/>
  <c r="AG428" i="1" s="1"/>
  <c r="R428" i="1"/>
  <c r="S428" i="1" s="1"/>
  <c r="Z428" i="1" l="1"/>
  <c r="T428" i="1"/>
  <c r="V428" i="1" s="1"/>
  <c r="L430" i="1"/>
  <c r="J431" i="1"/>
  <c r="I432" i="1"/>
  <c r="K431" i="1"/>
  <c r="M432" i="1" s="1"/>
  <c r="Y429" i="1"/>
  <c r="N430" i="1"/>
  <c r="O432" i="1"/>
  <c r="Q431" i="1"/>
  <c r="P432" i="1"/>
  <c r="AF429" i="1"/>
  <c r="AG429" i="1" s="1"/>
  <c r="R429" i="1"/>
  <c r="S429" i="1" s="1"/>
  <c r="AA428" i="1"/>
  <c r="AC428" i="1" s="1"/>
  <c r="Z429" i="1" l="1"/>
  <c r="I433" i="1"/>
  <c r="K432" i="1"/>
  <c r="M433" i="1" s="1"/>
  <c r="P433" i="1"/>
  <c r="J432" i="1"/>
  <c r="L431" i="1"/>
  <c r="Y430" i="1"/>
  <c r="N431" i="1"/>
  <c r="AA429" i="1"/>
  <c r="AC429" i="1" s="1"/>
  <c r="O433" i="1"/>
  <c r="Q432" i="1"/>
  <c r="AF430" i="1"/>
  <c r="AG430" i="1" s="1"/>
  <c r="R430" i="1"/>
  <c r="S430" i="1" s="1"/>
  <c r="Z430" i="1" s="1"/>
  <c r="P434" i="1" l="1"/>
  <c r="AA430" i="1"/>
  <c r="AC430" i="1" s="1"/>
  <c r="J433" i="1"/>
  <c r="L432" i="1"/>
  <c r="Q433" i="1"/>
  <c r="O434" i="1"/>
  <c r="AF431" i="1"/>
  <c r="AG431" i="1" s="1"/>
  <c r="R431" i="1"/>
  <c r="S431" i="1" s="1"/>
  <c r="Z431" i="1" s="1"/>
  <c r="I434" i="1"/>
  <c r="K433" i="1"/>
  <c r="M434" i="1" s="1"/>
  <c r="Y431" i="1"/>
  <c r="N432" i="1"/>
  <c r="AA431" i="1" l="1"/>
  <c r="AC431" i="1" s="1"/>
  <c r="N433" i="1"/>
  <c r="Y432" i="1"/>
  <c r="AF432" i="1"/>
  <c r="AG432" i="1" s="1"/>
  <c r="R432" i="1"/>
  <c r="S432" i="1" s="1"/>
  <c r="J434" i="1"/>
  <c r="L433" i="1"/>
  <c r="P435" i="1"/>
  <c r="O435" i="1"/>
  <c r="Q434" i="1"/>
  <c r="I435" i="1"/>
  <c r="K434" i="1"/>
  <c r="M435" i="1" s="1"/>
  <c r="L434" i="1" l="1"/>
  <c r="J435" i="1"/>
  <c r="K435" i="1"/>
  <c r="M436" i="1" s="1"/>
  <c r="I436" i="1"/>
  <c r="N434" i="1"/>
  <c r="Y433" i="1"/>
  <c r="Z432" i="1"/>
  <c r="AA432" i="1" s="1"/>
  <c r="AC432" i="1" s="1"/>
  <c r="Q435" i="1"/>
  <c r="O436" i="1"/>
  <c r="P436" i="1"/>
  <c r="AF433" i="1"/>
  <c r="AG433" i="1" s="1"/>
  <c r="R433" i="1"/>
  <c r="S433" i="1" s="1"/>
  <c r="Z433" i="1" s="1"/>
  <c r="AA433" i="1" l="1"/>
  <c r="AC433" i="1" s="1"/>
  <c r="P437" i="1"/>
  <c r="AF434" i="1"/>
  <c r="AG434" i="1" s="1"/>
  <c r="R434" i="1"/>
  <c r="S434" i="1" s="1"/>
  <c r="I437" i="1"/>
  <c r="K436" i="1"/>
  <c r="M437" i="1" s="1"/>
  <c r="Q436" i="1"/>
  <c r="O437" i="1"/>
  <c r="J436" i="1"/>
  <c r="L435" i="1"/>
  <c r="Y434" i="1"/>
  <c r="N435" i="1"/>
  <c r="AF435" i="1" l="1"/>
  <c r="AG435" i="1" s="1"/>
  <c r="R435" i="1"/>
  <c r="S435" i="1" s="1"/>
  <c r="Z435" i="1" s="1"/>
  <c r="I438" i="1"/>
  <c r="K437" i="1"/>
  <c r="M438" i="1" s="1"/>
  <c r="N436" i="1"/>
  <c r="Y435" i="1"/>
  <c r="AA435" i="1" s="1"/>
  <c r="AC435" i="1" s="1"/>
  <c r="P438" i="1"/>
  <c r="Z434" i="1"/>
  <c r="AA434" i="1" s="1"/>
  <c r="AC434" i="1" s="1"/>
  <c r="L436" i="1"/>
  <c r="J437" i="1"/>
  <c r="O438" i="1"/>
  <c r="Q437" i="1"/>
  <c r="L437" i="1" l="1"/>
  <c r="J438" i="1"/>
  <c r="N437" i="1"/>
  <c r="Y436" i="1"/>
  <c r="AF436" i="1"/>
  <c r="AG436" i="1" s="1"/>
  <c r="R436" i="1"/>
  <c r="S436" i="1" s="1"/>
  <c r="I439" i="1"/>
  <c r="K438" i="1"/>
  <c r="M439" i="1" s="1"/>
  <c r="Q438" i="1"/>
  <c r="O439" i="1"/>
  <c r="P439" i="1"/>
  <c r="Z436" i="1" l="1"/>
  <c r="P440" i="1"/>
  <c r="AA436" i="1"/>
  <c r="AC436" i="1" s="1"/>
  <c r="K439" i="1"/>
  <c r="M440" i="1" s="1"/>
  <c r="I440" i="1"/>
  <c r="AF437" i="1"/>
  <c r="AG437" i="1" s="1"/>
  <c r="R437" i="1"/>
  <c r="S437" i="1" s="1"/>
  <c r="Z437" i="1" s="1"/>
  <c r="Q439" i="1"/>
  <c r="O440" i="1"/>
  <c r="J439" i="1"/>
  <c r="L438" i="1"/>
  <c r="Y437" i="1"/>
  <c r="N438" i="1"/>
  <c r="AA437" i="1" l="1"/>
  <c r="AC437" i="1" s="1"/>
  <c r="Q440" i="1"/>
  <c r="O441" i="1"/>
  <c r="AF438" i="1"/>
  <c r="AG438" i="1" s="1"/>
  <c r="R438" i="1"/>
  <c r="S438" i="1" s="1"/>
  <c r="Z438" i="1" s="1"/>
  <c r="P441" i="1"/>
  <c r="K440" i="1"/>
  <c r="M441" i="1" s="1"/>
  <c r="I441" i="1"/>
  <c r="Y438" i="1"/>
  <c r="N439" i="1"/>
  <c r="L439" i="1"/>
  <c r="J440" i="1"/>
  <c r="P442" i="1" l="1"/>
  <c r="N440" i="1"/>
  <c r="Y439" i="1"/>
  <c r="AF439" i="1"/>
  <c r="AG439" i="1" s="1"/>
  <c r="R439" i="1"/>
  <c r="S439" i="1" s="1"/>
  <c r="Z439" i="1" s="1"/>
  <c r="AA438" i="1"/>
  <c r="AC438" i="1" s="1"/>
  <c r="O442" i="1"/>
  <c r="Q441" i="1"/>
  <c r="L440" i="1"/>
  <c r="J441" i="1"/>
  <c r="I442" i="1"/>
  <c r="K441" i="1"/>
  <c r="M442" i="1" s="1"/>
  <c r="AA439" i="1" l="1"/>
  <c r="AC439" i="1" s="1"/>
  <c r="L441" i="1"/>
  <c r="J442" i="1"/>
  <c r="N441" i="1"/>
  <c r="Y440" i="1"/>
  <c r="U440" i="1"/>
  <c r="I443" i="1"/>
  <c r="K442" i="1"/>
  <c r="M443" i="1" s="1"/>
  <c r="AF440" i="1"/>
  <c r="AG440" i="1" s="1"/>
  <c r="R440" i="1"/>
  <c r="S440" i="1" s="1"/>
  <c r="Q442" i="1"/>
  <c r="O443" i="1"/>
  <c r="P443" i="1"/>
  <c r="O444" i="1" l="1"/>
  <c r="Q443" i="1"/>
  <c r="J443" i="1"/>
  <c r="L442" i="1"/>
  <c r="P444" i="1"/>
  <c r="AF441" i="1"/>
  <c r="AG441" i="1" s="1"/>
  <c r="R441" i="1"/>
  <c r="S441" i="1" s="1"/>
  <c r="Z440" i="1"/>
  <c r="AA440" i="1" s="1"/>
  <c r="AC440" i="1" s="1"/>
  <c r="T440" i="1"/>
  <c r="V440" i="1" s="1"/>
  <c r="Y441" i="1"/>
  <c r="N442" i="1"/>
  <c r="K443" i="1"/>
  <c r="M444" i="1" s="1"/>
  <c r="I444" i="1"/>
  <c r="P445" i="1" l="1"/>
  <c r="I445" i="1"/>
  <c r="K444" i="1"/>
  <c r="M445" i="1" s="1"/>
  <c r="Y442" i="1"/>
  <c r="AA442" i="1" s="1"/>
  <c r="AC442" i="1" s="1"/>
  <c r="N443" i="1"/>
  <c r="L443" i="1"/>
  <c r="J444" i="1"/>
  <c r="AF442" i="1"/>
  <c r="AG442" i="1" s="1"/>
  <c r="R442" i="1"/>
  <c r="S442" i="1" s="1"/>
  <c r="Z442" i="1" s="1"/>
  <c r="Z441" i="1"/>
  <c r="AA441" i="1" s="1"/>
  <c r="AC441" i="1" s="1"/>
  <c r="O445" i="1"/>
  <c r="Q444" i="1"/>
  <c r="AF443" i="1" l="1"/>
  <c r="AG443" i="1" s="1"/>
  <c r="R443" i="1"/>
  <c r="S443" i="1" s="1"/>
  <c r="K445" i="1"/>
  <c r="M446" i="1" s="1"/>
  <c r="I446" i="1"/>
  <c r="Q445" i="1"/>
  <c r="O446" i="1"/>
  <c r="J445" i="1"/>
  <c r="L444" i="1"/>
  <c r="Y443" i="1"/>
  <c r="N444" i="1"/>
  <c r="P446" i="1"/>
  <c r="J446" i="1" l="1"/>
  <c r="L445" i="1"/>
  <c r="P447" i="1"/>
  <c r="O447" i="1"/>
  <c r="Q446" i="1"/>
  <c r="K446" i="1"/>
  <c r="M447" i="1" s="1"/>
  <c r="I447" i="1"/>
  <c r="Y444" i="1"/>
  <c r="N445" i="1"/>
  <c r="AF444" i="1"/>
  <c r="AG444" i="1" s="1"/>
  <c r="R444" i="1"/>
  <c r="S444" i="1" s="1"/>
  <c r="Z444" i="1" s="1"/>
  <c r="Z443" i="1"/>
  <c r="AA443" i="1" s="1"/>
  <c r="AC443" i="1" s="1"/>
  <c r="Q447" i="1" l="1"/>
  <c r="O448" i="1"/>
  <c r="AF445" i="1"/>
  <c r="AG445" i="1" s="1"/>
  <c r="R445" i="1"/>
  <c r="S445" i="1" s="1"/>
  <c r="P448" i="1"/>
  <c r="AA444" i="1"/>
  <c r="AC444" i="1" s="1"/>
  <c r="Y445" i="1"/>
  <c r="N446" i="1"/>
  <c r="I448" i="1"/>
  <c r="K447" i="1"/>
  <c r="M448" i="1" s="1"/>
  <c r="L446" i="1"/>
  <c r="J447" i="1"/>
  <c r="Y446" i="1" l="1"/>
  <c r="N447" i="1"/>
  <c r="P449" i="1"/>
  <c r="J448" i="1"/>
  <c r="L447" i="1"/>
  <c r="Z445" i="1"/>
  <c r="AA445" i="1" s="1"/>
  <c r="AC445" i="1" s="1"/>
  <c r="K448" i="1"/>
  <c r="M449" i="1" s="1"/>
  <c r="I449" i="1"/>
  <c r="AF446" i="1"/>
  <c r="AG446" i="1" s="1"/>
  <c r="R446" i="1"/>
  <c r="S446" i="1" s="1"/>
  <c r="Z446" i="1" s="1"/>
  <c r="Q448" i="1"/>
  <c r="O449" i="1"/>
  <c r="L448" i="1" l="1"/>
  <c r="J449" i="1"/>
  <c r="O450" i="1"/>
  <c r="Q449" i="1"/>
  <c r="P450" i="1"/>
  <c r="AF447" i="1"/>
  <c r="AG447" i="1" s="1"/>
  <c r="R447" i="1"/>
  <c r="S447" i="1" s="1"/>
  <c r="Z447" i="1" s="1"/>
  <c r="N448" i="1"/>
  <c r="Y447" i="1"/>
  <c r="I450" i="1"/>
  <c r="K449" i="1"/>
  <c r="M450" i="1" s="1"/>
  <c r="AA446" i="1"/>
  <c r="AC446" i="1" s="1"/>
  <c r="AA447" i="1" l="1"/>
  <c r="AC447" i="1" s="1"/>
  <c r="I451" i="1"/>
  <c r="K450" i="1"/>
  <c r="M451" i="1" s="1"/>
  <c r="AF448" i="1"/>
  <c r="AG448" i="1" s="1"/>
  <c r="R448" i="1"/>
  <c r="S448" i="1" s="1"/>
  <c r="Q450" i="1"/>
  <c r="O451" i="1"/>
  <c r="L449" i="1"/>
  <c r="J450" i="1"/>
  <c r="P451" i="1"/>
  <c r="N449" i="1"/>
  <c r="Y448" i="1"/>
  <c r="Z448" i="1" l="1"/>
  <c r="Y449" i="1"/>
  <c r="N450" i="1"/>
  <c r="AA448" i="1"/>
  <c r="AC448" i="1" s="1"/>
  <c r="Q451" i="1"/>
  <c r="O452" i="1"/>
  <c r="AF449" i="1"/>
  <c r="AG449" i="1" s="1"/>
  <c r="R449" i="1"/>
  <c r="S449" i="1" s="1"/>
  <c r="Z449" i="1" s="1"/>
  <c r="P452" i="1"/>
  <c r="J451" i="1"/>
  <c r="L450" i="1"/>
  <c r="K451" i="1"/>
  <c r="M452" i="1" s="1"/>
  <c r="I452" i="1"/>
  <c r="Q452" i="1" l="1"/>
  <c r="O453" i="1"/>
  <c r="P453" i="1"/>
  <c r="AF450" i="1"/>
  <c r="AG450" i="1" s="1"/>
  <c r="R450" i="1"/>
  <c r="S450" i="1" s="1"/>
  <c r="Z450" i="1" s="1"/>
  <c r="K452" i="1"/>
  <c r="M453" i="1" s="1"/>
  <c r="I453" i="1"/>
  <c r="Y450" i="1"/>
  <c r="AA450" i="1" s="1"/>
  <c r="AC450" i="1" s="1"/>
  <c r="N451" i="1"/>
  <c r="L451" i="1"/>
  <c r="J452" i="1"/>
  <c r="AA449" i="1"/>
  <c r="AC449" i="1" s="1"/>
  <c r="L452" i="1" l="1"/>
  <c r="J453" i="1"/>
  <c r="P454" i="1"/>
  <c r="N452" i="1"/>
  <c r="Y451" i="1"/>
  <c r="AF451" i="1"/>
  <c r="AG451" i="1" s="1"/>
  <c r="R451" i="1"/>
  <c r="S451" i="1" s="1"/>
  <c r="Z451" i="1" s="1"/>
  <c r="O454" i="1"/>
  <c r="Q453" i="1"/>
  <c r="I454" i="1"/>
  <c r="K453" i="1"/>
  <c r="M454" i="1" s="1"/>
  <c r="AA451" i="1" l="1"/>
  <c r="AC451" i="1" s="1"/>
  <c r="AF452" i="1"/>
  <c r="AG452" i="1" s="1"/>
  <c r="R452" i="1"/>
  <c r="S452" i="1" s="1"/>
  <c r="P455" i="1"/>
  <c r="Q454" i="1"/>
  <c r="O455" i="1"/>
  <c r="L453" i="1"/>
  <c r="J454" i="1"/>
  <c r="I455" i="1"/>
  <c r="K454" i="1"/>
  <c r="M455" i="1" s="1"/>
  <c r="N453" i="1"/>
  <c r="Y452" i="1"/>
  <c r="U452" i="1"/>
  <c r="O456" i="1" l="1"/>
  <c r="Q455" i="1"/>
  <c r="P456" i="1"/>
  <c r="K455" i="1"/>
  <c r="M456" i="1" s="1"/>
  <c r="I456" i="1"/>
  <c r="Z452" i="1"/>
  <c r="AA452" i="1" s="1"/>
  <c r="AC452" i="1" s="1"/>
  <c r="T452" i="1"/>
  <c r="V452" i="1" s="1"/>
  <c r="Y453" i="1"/>
  <c r="N454" i="1"/>
  <c r="AF453" i="1"/>
  <c r="AG453" i="1" s="1"/>
  <c r="R453" i="1"/>
  <c r="S453" i="1" s="1"/>
  <c r="J455" i="1"/>
  <c r="L454" i="1"/>
  <c r="I457" i="1" l="1"/>
  <c r="K456" i="1"/>
  <c r="M457" i="1" s="1"/>
  <c r="Z453" i="1"/>
  <c r="AA453" i="1" s="1"/>
  <c r="AC453" i="1" s="1"/>
  <c r="P457" i="1"/>
  <c r="AF454" i="1"/>
  <c r="AG454" i="1" s="1"/>
  <c r="R454" i="1"/>
  <c r="S454" i="1" s="1"/>
  <c r="Z454" i="1" s="1"/>
  <c r="L455" i="1"/>
  <c r="J456" i="1"/>
  <c r="Y454" i="1"/>
  <c r="N455" i="1"/>
  <c r="O457" i="1"/>
  <c r="Q456" i="1"/>
  <c r="AA454" i="1" l="1"/>
  <c r="AC454" i="1" s="1"/>
  <c r="Q457" i="1"/>
  <c r="O458" i="1"/>
  <c r="P458" i="1"/>
  <c r="I458" i="1"/>
  <c r="K457" i="1"/>
  <c r="M458" i="1" s="1"/>
  <c r="AF455" i="1"/>
  <c r="AG455" i="1" s="1"/>
  <c r="R455" i="1"/>
  <c r="S455" i="1" s="1"/>
  <c r="J457" i="1"/>
  <c r="L456" i="1"/>
  <c r="Y455" i="1"/>
  <c r="N456" i="1"/>
  <c r="AF456" i="1" l="1"/>
  <c r="AG456" i="1" s="1"/>
  <c r="R456" i="1"/>
  <c r="S456" i="1" s="1"/>
  <c r="Z456" i="1" s="1"/>
  <c r="K458" i="1"/>
  <c r="M459" i="1" s="1"/>
  <c r="I459" i="1"/>
  <c r="Y456" i="1"/>
  <c r="AA456" i="1" s="1"/>
  <c r="AC456" i="1" s="1"/>
  <c r="N457" i="1"/>
  <c r="P459" i="1"/>
  <c r="J458" i="1"/>
  <c r="L457" i="1"/>
  <c r="O459" i="1"/>
  <c r="Q458" i="1"/>
  <c r="Z455" i="1"/>
  <c r="AA455" i="1" s="1"/>
  <c r="AC455" i="1" s="1"/>
  <c r="AF457" i="1" l="1"/>
  <c r="AG457" i="1" s="1"/>
  <c r="R457" i="1"/>
  <c r="S457" i="1" s="1"/>
  <c r="Y457" i="1"/>
  <c r="N458" i="1"/>
  <c r="P460" i="1"/>
  <c r="O460" i="1"/>
  <c r="Q459" i="1"/>
  <c r="I460" i="1"/>
  <c r="K459" i="1"/>
  <c r="M460" i="1" s="1"/>
  <c r="L458" i="1"/>
  <c r="J459" i="1"/>
  <c r="P461" i="1" l="1"/>
  <c r="K460" i="1"/>
  <c r="M461" i="1" s="1"/>
  <c r="I461" i="1"/>
  <c r="J460" i="1"/>
  <c r="L459" i="1"/>
  <c r="Y458" i="1"/>
  <c r="AA458" i="1" s="1"/>
  <c r="AC458" i="1" s="1"/>
  <c r="N459" i="1"/>
  <c r="Z457" i="1"/>
  <c r="AA457" i="1" s="1"/>
  <c r="AC457" i="1" s="1"/>
  <c r="AF458" i="1"/>
  <c r="AG458" i="1" s="1"/>
  <c r="R458" i="1"/>
  <c r="S458" i="1" s="1"/>
  <c r="Z458" i="1" s="1"/>
  <c r="Q460" i="1"/>
  <c r="O461" i="1"/>
  <c r="N460" i="1" l="1"/>
  <c r="Y459" i="1"/>
  <c r="O462" i="1"/>
  <c r="Q461" i="1"/>
  <c r="J461" i="1"/>
  <c r="L460" i="1"/>
  <c r="I462" i="1"/>
  <c r="K461" i="1"/>
  <c r="M462" i="1" s="1"/>
  <c r="P462" i="1"/>
  <c r="AF459" i="1"/>
  <c r="AG459" i="1" s="1"/>
  <c r="R459" i="1"/>
  <c r="S459" i="1" s="1"/>
  <c r="Z459" i="1" s="1"/>
  <c r="N461" i="1" l="1"/>
  <c r="Y460" i="1"/>
  <c r="I463" i="1"/>
  <c r="K462" i="1"/>
  <c r="M463" i="1" s="1"/>
  <c r="L461" i="1"/>
  <c r="J462" i="1"/>
  <c r="Q462" i="1"/>
  <c r="O463" i="1"/>
  <c r="P463" i="1"/>
  <c r="AA459" i="1"/>
  <c r="AC459" i="1" s="1"/>
  <c r="AF460" i="1"/>
  <c r="AG460" i="1" s="1"/>
  <c r="R460" i="1"/>
  <c r="S460" i="1" s="1"/>
  <c r="Z460" i="1" s="1"/>
  <c r="Q463" i="1" l="1"/>
  <c r="O464" i="1"/>
  <c r="J463" i="1"/>
  <c r="L462" i="1"/>
  <c r="Y461" i="1"/>
  <c r="N462" i="1"/>
  <c r="P464" i="1"/>
  <c r="K463" i="1"/>
  <c r="M464" i="1" s="1"/>
  <c r="I464" i="1"/>
  <c r="AA460" i="1"/>
  <c r="AC460" i="1" s="1"/>
  <c r="AF461" i="1"/>
  <c r="AG461" i="1" s="1"/>
  <c r="R461" i="1"/>
  <c r="S461" i="1" s="1"/>
  <c r="Z461" i="1" s="1"/>
  <c r="AF462" i="1" l="1"/>
  <c r="AG462" i="1" s="1"/>
  <c r="R462" i="1"/>
  <c r="S462" i="1" s="1"/>
  <c r="Z462" i="1" s="1"/>
  <c r="AA461" i="1"/>
  <c r="AC461" i="1" s="1"/>
  <c r="Y462" i="1"/>
  <c r="AA462" i="1" s="1"/>
  <c r="AC462" i="1" s="1"/>
  <c r="N463" i="1"/>
  <c r="K464" i="1"/>
  <c r="M465" i="1" s="1"/>
  <c r="I465" i="1"/>
  <c r="L463" i="1"/>
  <c r="J464" i="1"/>
  <c r="Q464" i="1"/>
  <c r="O465" i="1"/>
  <c r="P465" i="1"/>
  <c r="AF463" i="1" l="1"/>
  <c r="AG463" i="1" s="1"/>
  <c r="R463" i="1"/>
  <c r="S463" i="1" s="1"/>
  <c r="Z463" i="1" s="1"/>
  <c r="I466" i="1"/>
  <c r="K465" i="1"/>
  <c r="M466" i="1" s="1"/>
  <c r="N464" i="1"/>
  <c r="Y463" i="1"/>
  <c r="AA463" i="1" s="1"/>
  <c r="AC463" i="1" s="1"/>
  <c r="P466" i="1"/>
  <c r="O466" i="1"/>
  <c r="Q465" i="1"/>
  <c r="L464" i="1"/>
  <c r="J465" i="1"/>
  <c r="L465" i="1" l="1"/>
  <c r="J466" i="1"/>
  <c r="P467" i="1"/>
  <c r="AF464" i="1"/>
  <c r="AG464" i="1" s="1"/>
  <c r="R464" i="1"/>
  <c r="S464" i="1" s="1"/>
  <c r="N465" i="1"/>
  <c r="Y464" i="1"/>
  <c r="U464" i="1"/>
  <c r="I467" i="1"/>
  <c r="K466" i="1"/>
  <c r="M467" i="1" s="1"/>
  <c r="Q466" i="1"/>
  <c r="O467" i="1"/>
  <c r="P468" i="1" l="1"/>
  <c r="AF465" i="1"/>
  <c r="AG465" i="1" s="1"/>
  <c r="R465" i="1"/>
  <c r="S465" i="1" s="1"/>
  <c r="K467" i="1"/>
  <c r="M468" i="1" s="1"/>
  <c r="I468" i="1"/>
  <c r="Z464" i="1"/>
  <c r="AA464" i="1" s="1"/>
  <c r="AC464" i="1" s="1"/>
  <c r="T464" i="1"/>
  <c r="V464" i="1" s="1"/>
  <c r="O468" i="1"/>
  <c r="Q467" i="1"/>
  <c r="J467" i="1"/>
  <c r="L466" i="1"/>
  <c r="Y465" i="1"/>
  <c r="N466" i="1"/>
  <c r="L467" i="1" l="1"/>
  <c r="J468" i="1"/>
  <c r="P469" i="1"/>
  <c r="I469" i="1"/>
  <c r="K468" i="1"/>
  <c r="M469" i="1" s="1"/>
  <c r="Z465" i="1"/>
  <c r="AA465" i="1" s="1"/>
  <c r="AC465" i="1" s="1"/>
  <c r="Y466" i="1"/>
  <c r="N467" i="1"/>
  <c r="O469" i="1"/>
  <c r="Q468" i="1"/>
  <c r="AF466" i="1"/>
  <c r="AG466" i="1" s="1"/>
  <c r="R466" i="1"/>
  <c r="S466" i="1" s="1"/>
  <c r="Z466" i="1" s="1"/>
  <c r="K469" i="1" l="1"/>
  <c r="M470" i="1" s="1"/>
  <c r="I470" i="1"/>
  <c r="AF467" i="1"/>
  <c r="AG467" i="1" s="1"/>
  <c r="R467" i="1"/>
  <c r="S467" i="1" s="1"/>
  <c r="Z467" i="1" s="1"/>
  <c r="P470" i="1"/>
  <c r="Q469" i="1"/>
  <c r="O470" i="1"/>
  <c r="AA466" i="1"/>
  <c r="AC466" i="1" s="1"/>
  <c r="J469" i="1"/>
  <c r="L468" i="1"/>
  <c r="Y467" i="1"/>
  <c r="N468" i="1"/>
  <c r="AA467" i="1" l="1"/>
  <c r="AC467" i="1" s="1"/>
  <c r="AF468" i="1"/>
  <c r="AG468" i="1" s="1"/>
  <c r="R468" i="1"/>
  <c r="S468" i="1" s="1"/>
  <c r="Y468" i="1"/>
  <c r="N469" i="1"/>
  <c r="P471" i="1"/>
  <c r="J470" i="1"/>
  <c r="L469" i="1"/>
  <c r="K470" i="1"/>
  <c r="M471" i="1" s="1"/>
  <c r="I471" i="1"/>
  <c r="O471" i="1"/>
  <c r="Q470" i="1"/>
  <c r="L470" i="1" l="1"/>
  <c r="J471" i="1"/>
  <c r="AF469" i="1"/>
  <c r="AG469" i="1" s="1"/>
  <c r="R469" i="1"/>
  <c r="S469" i="1" s="1"/>
  <c r="Z469" i="1" s="1"/>
  <c r="O472" i="1"/>
  <c r="Q471" i="1"/>
  <c r="P472" i="1"/>
  <c r="I472" i="1"/>
  <c r="K471" i="1"/>
  <c r="M472" i="1" s="1"/>
  <c r="Z468" i="1"/>
  <c r="AA468" i="1" s="1"/>
  <c r="AC468" i="1" s="1"/>
  <c r="Y469" i="1"/>
  <c r="N470" i="1"/>
  <c r="AA469" i="1" l="1"/>
  <c r="AC469" i="1" s="1"/>
  <c r="P473" i="1"/>
  <c r="AF470" i="1"/>
  <c r="AG470" i="1" s="1"/>
  <c r="R470" i="1"/>
  <c r="S470" i="1" s="1"/>
  <c r="Y470" i="1"/>
  <c r="N471" i="1"/>
  <c r="Q472" i="1"/>
  <c r="O473" i="1"/>
  <c r="K472" i="1"/>
  <c r="M473" i="1" s="1"/>
  <c r="I473" i="1"/>
  <c r="J472" i="1"/>
  <c r="L471" i="1"/>
  <c r="N472" i="1" l="1"/>
  <c r="Y471" i="1"/>
  <c r="AF471" i="1"/>
  <c r="AG471" i="1" s="1"/>
  <c r="R471" i="1"/>
  <c r="S471" i="1" s="1"/>
  <c r="Z471" i="1" s="1"/>
  <c r="Z470" i="1"/>
  <c r="AA470" i="1" s="1"/>
  <c r="AC470" i="1" s="1"/>
  <c r="J473" i="1"/>
  <c r="L472" i="1"/>
  <c r="I474" i="1"/>
  <c r="K473" i="1"/>
  <c r="M474" i="1" s="1"/>
  <c r="P474" i="1"/>
  <c r="O474" i="1"/>
  <c r="Q473" i="1"/>
  <c r="Q474" i="1" l="1"/>
  <c r="O475" i="1"/>
  <c r="P475" i="1"/>
  <c r="I475" i="1"/>
  <c r="K474" i="1"/>
  <c r="M475" i="1" s="1"/>
  <c r="N473" i="1"/>
  <c r="Y472" i="1"/>
  <c r="AA471" i="1"/>
  <c r="AC471" i="1" s="1"/>
  <c r="L473" i="1"/>
  <c r="J474" i="1"/>
  <c r="AF472" i="1"/>
  <c r="AG472" i="1" s="1"/>
  <c r="R472" i="1"/>
  <c r="S472" i="1" s="1"/>
  <c r="Z472" i="1" l="1"/>
  <c r="AF473" i="1"/>
  <c r="AG473" i="1" s="1"/>
  <c r="R473" i="1"/>
  <c r="S473" i="1" s="1"/>
  <c r="Z473" i="1" s="1"/>
  <c r="K475" i="1"/>
  <c r="M476" i="1" s="1"/>
  <c r="I476" i="1"/>
  <c r="P476" i="1"/>
  <c r="J475" i="1"/>
  <c r="L474" i="1"/>
  <c r="Y473" i="1"/>
  <c r="N474" i="1"/>
  <c r="Q475" i="1"/>
  <c r="O476" i="1"/>
  <c r="AA472" i="1"/>
  <c r="AC472" i="1" s="1"/>
  <c r="K476" i="1" l="1"/>
  <c r="M477" i="1" s="1"/>
  <c r="I477" i="1"/>
  <c r="AF474" i="1"/>
  <c r="AG474" i="1" s="1"/>
  <c r="R474" i="1"/>
  <c r="S474" i="1" s="1"/>
  <c r="Z474" i="1" s="1"/>
  <c r="AA473" i="1"/>
  <c r="AC473" i="1" s="1"/>
  <c r="Y474" i="1"/>
  <c r="AA474" i="1" s="1"/>
  <c r="AC474" i="1" s="1"/>
  <c r="N475" i="1"/>
  <c r="Q476" i="1"/>
  <c r="O477" i="1"/>
  <c r="L475" i="1"/>
  <c r="J476" i="1"/>
  <c r="P477" i="1"/>
  <c r="AF475" i="1" l="1"/>
  <c r="AG475" i="1" s="1"/>
  <c r="R475" i="1"/>
  <c r="S475" i="1" s="1"/>
  <c r="Z475" i="1" s="1"/>
  <c r="P478" i="1"/>
  <c r="L476" i="1"/>
  <c r="J477" i="1"/>
  <c r="N476" i="1"/>
  <c r="Y475" i="1"/>
  <c r="I478" i="1"/>
  <c r="K477" i="1"/>
  <c r="M478" i="1" s="1"/>
  <c r="O478" i="1"/>
  <c r="Q477" i="1"/>
  <c r="AF476" i="1" l="1"/>
  <c r="AG476" i="1" s="1"/>
  <c r="R476" i="1"/>
  <c r="S476" i="1" s="1"/>
  <c r="Q478" i="1"/>
  <c r="O479" i="1"/>
  <c r="P479" i="1"/>
  <c r="L477" i="1"/>
  <c r="J478" i="1"/>
  <c r="N477" i="1"/>
  <c r="Y476" i="1"/>
  <c r="U476" i="1"/>
  <c r="I479" i="1"/>
  <c r="K478" i="1"/>
  <c r="M479" i="1" s="1"/>
  <c r="AA475" i="1"/>
  <c r="AC475" i="1" s="1"/>
  <c r="Y477" i="1" l="1"/>
  <c r="N478" i="1"/>
  <c r="P480" i="1"/>
  <c r="K479" i="1"/>
  <c r="M480" i="1" s="1"/>
  <c r="I480" i="1"/>
  <c r="O480" i="1"/>
  <c r="Q479" i="1"/>
  <c r="AF477" i="1"/>
  <c r="AG477" i="1" s="1"/>
  <c r="R477" i="1"/>
  <c r="S477" i="1" s="1"/>
  <c r="Z476" i="1"/>
  <c r="AA476" i="1" s="1"/>
  <c r="AC476" i="1" s="1"/>
  <c r="T476" i="1"/>
  <c r="V476" i="1" s="1"/>
  <c r="J479" i="1"/>
  <c r="L478" i="1"/>
  <c r="I481" i="1" l="1"/>
  <c r="K480" i="1"/>
  <c r="M481" i="1" s="1"/>
  <c r="AF478" i="1"/>
  <c r="AG478" i="1" s="1"/>
  <c r="R478" i="1"/>
  <c r="S478" i="1" s="1"/>
  <c r="Z478" i="1" s="1"/>
  <c r="P481" i="1"/>
  <c r="L479" i="1"/>
  <c r="J480" i="1"/>
  <c r="Z477" i="1"/>
  <c r="AA477" i="1" s="1"/>
  <c r="AC477" i="1" s="1"/>
  <c r="Y478" i="1"/>
  <c r="N479" i="1"/>
  <c r="O481" i="1"/>
  <c r="Q480" i="1"/>
  <c r="AA478" i="1" l="1"/>
  <c r="AC478" i="1" s="1"/>
  <c r="Q481" i="1"/>
  <c r="O482" i="1"/>
  <c r="AF479" i="1"/>
  <c r="AG479" i="1" s="1"/>
  <c r="R479" i="1"/>
  <c r="S479" i="1" s="1"/>
  <c r="Z479" i="1" s="1"/>
  <c r="Y479" i="1"/>
  <c r="N480" i="1"/>
  <c r="P482" i="1"/>
  <c r="J481" i="1"/>
  <c r="L480" i="1"/>
  <c r="K481" i="1"/>
  <c r="M482" i="1" s="1"/>
  <c r="I482" i="1"/>
  <c r="AA479" i="1" l="1"/>
  <c r="AC479" i="1" s="1"/>
  <c r="K482" i="1"/>
  <c r="M483" i="1" s="1"/>
  <c r="I483" i="1"/>
  <c r="AF480" i="1"/>
  <c r="AG480" i="1" s="1"/>
  <c r="R480" i="1"/>
  <c r="S480" i="1" s="1"/>
  <c r="Z480" i="1" s="1"/>
  <c r="Y480" i="1"/>
  <c r="N481" i="1"/>
  <c r="J482" i="1"/>
  <c r="L481" i="1"/>
  <c r="P483" i="1"/>
  <c r="O483" i="1"/>
  <c r="Q482" i="1"/>
  <c r="AA480" i="1" l="1"/>
  <c r="AC480" i="1" s="1"/>
  <c r="AF481" i="1"/>
  <c r="AG481" i="1" s="1"/>
  <c r="R481" i="1"/>
  <c r="S481" i="1" s="1"/>
  <c r="Z481" i="1" s="1"/>
  <c r="P484" i="1"/>
  <c r="O484" i="1"/>
  <c r="Q483" i="1"/>
  <c r="I484" i="1"/>
  <c r="K483" i="1"/>
  <c r="M484" i="1" s="1"/>
  <c r="N482" i="1"/>
  <c r="Y481" i="1"/>
  <c r="L482" i="1"/>
  <c r="J483" i="1"/>
  <c r="AA481" i="1" l="1"/>
  <c r="AC481" i="1" s="1"/>
  <c r="O485" i="1"/>
  <c r="Q484" i="1"/>
  <c r="J484" i="1"/>
  <c r="L483" i="1"/>
  <c r="K484" i="1"/>
  <c r="M485" i="1" s="1"/>
  <c r="I485" i="1"/>
  <c r="Y482" i="1"/>
  <c r="N483" i="1"/>
  <c r="P485" i="1"/>
  <c r="AF482" i="1"/>
  <c r="AG482" i="1" s="1"/>
  <c r="R482" i="1"/>
  <c r="S482" i="1" s="1"/>
  <c r="J485" i="1" l="1"/>
  <c r="L484" i="1"/>
  <c r="Z482" i="1"/>
  <c r="AA482" i="1" s="1"/>
  <c r="AC482" i="1" s="1"/>
  <c r="AF483" i="1"/>
  <c r="AG483" i="1" s="1"/>
  <c r="R483" i="1"/>
  <c r="S483" i="1" s="1"/>
  <c r="Z483" i="1" s="1"/>
  <c r="I486" i="1"/>
  <c r="K485" i="1"/>
  <c r="M486" i="1" s="1"/>
  <c r="N484" i="1"/>
  <c r="Y483" i="1"/>
  <c r="P486" i="1"/>
  <c r="Q485" i="1"/>
  <c r="O486" i="1"/>
  <c r="I487" i="1" l="1"/>
  <c r="K486" i="1"/>
  <c r="M487" i="1" s="1"/>
  <c r="P487" i="1"/>
  <c r="AA483" i="1"/>
  <c r="AC483" i="1" s="1"/>
  <c r="N485" i="1"/>
  <c r="Y484" i="1"/>
  <c r="AF484" i="1"/>
  <c r="AG484" i="1" s="1"/>
  <c r="R484" i="1"/>
  <c r="S484" i="1" s="1"/>
  <c r="Z484" i="1" s="1"/>
  <c r="J486" i="1"/>
  <c r="L485" i="1"/>
  <c r="O487" i="1"/>
  <c r="Q486" i="1"/>
  <c r="AA484" i="1" l="1"/>
  <c r="AC484" i="1" s="1"/>
  <c r="AF485" i="1"/>
  <c r="AG485" i="1" s="1"/>
  <c r="R485" i="1"/>
  <c r="S485" i="1" s="1"/>
  <c r="Z485" i="1" s="1"/>
  <c r="J487" i="1"/>
  <c r="L486" i="1"/>
  <c r="O488" i="1"/>
  <c r="Q487" i="1"/>
  <c r="Y485" i="1"/>
  <c r="AA485" i="1" s="1"/>
  <c r="AC485" i="1" s="1"/>
  <c r="N486" i="1"/>
  <c r="P488" i="1"/>
  <c r="I488" i="1"/>
  <c r="K487" i="1"/>
  <c r="M488" i="1" s="1"/>
  <c r="O489" i="1" l="1"/>
  <c r="Q488" i="1"/>
  <c r="AF486" i="1"/>
  <c r="AG486" i="1" s="1"/>
  <c r="R486" i="1"/>
  <c r="S486" i="1" s="1"/>
  <c r="Z486" i="1" s="1"/>
  <c r="P489" i="1"/>
  <c r="I489" i="1"/>
  <c r="K488" i="1"/>
  <c r="M489" i="1" s="1"/>
  <c r="Y486" i="1"/>
  <c r="N487" i="1"/>
  <c r="J488" i="1"/>
  <c r="L487" i="1"/>
  <c r="I490" i="1" l="1"/>
  <c r="K489" i="1"/>
  <c r="M490" i="1" s="1"/>
  <c r="P490" i="1"/>
  <c r="AF487" i="1"/>
  <c r="AG487" i="1" s="1"/>
  <c r="R487" i="1"/>
  <c r="S487" i="1" s="1"/>
  <c r="Z487" i="1" s="1"/>
  <c r="J489" i="1"/>
  <c r="L488" i="1"/>
  <c r="N488" i="1"/>
  <c r="Y487" i="1"/>
  <c r="AA486" i="1"/>
  <c r="AC486" i="1" s="1"/>
  <c r="O490" i="1"/>
  <c r="Q489" i="1"/>
  <c r="P491" i="1" l="1"/>
  <c r="AA487" i="1"/>
  <c r="AC487" i="1" s="1"/>
  <c r="J490" i="1"/>
  <c r="L489" i="1"/>
  <c r="O491" i="1"/>
  <c r="Q490" i="1"/>
  <c r="AF488" i="1"/>
  <c r="AG488" i="1" s="1"/>
  <c r="R488" i="1"/>
  <c r="S488" i="1" s="1"/>
  <c r="Y488" i="1"/>
  <c r="N489" i="1"/>
  <c r="U488" i="1"/>
  <c r="K490" i="1"/>
  <c r="M491" i="1" s="1"/>
  <c r="I491" i="1"/>
  <c r="O492" i="1" l="1"/>
  <c r="Q491" i="1"/>
  <c r="K491" i="1"/>
  <c r="M492" i="1" s="1"/>
  <c r="I492" i="1"/>
  <c r="N490" i="1"/>
  <c r="Y489" i="1"/>
  <c r="AF489" i="1"/>
  <c r="AG489" i="1" s="1"/>
  <c r="R489" i="1"/>
  <c r="S489" i="1" s="1"/>
  <c r="J491" i="1"/>
  <c r="L490" i="1"/>
  <c r="Z488" i="1"/>
  <c r="AA488" i="1" s="1"/>
  <c r="AC488" i="1" s="1"/>
  <c r="T488" i="1"/>
  <c r="V488" i="1" s="1"/>
  <c r="P492" i="1"/>
  <c r="P493" i="1" l="1"/>
  <c r="J492" i="1"/>
  <c r="L491" i="1"/>
  <c r="AF490" i="1"/>
  <c r="AG490" i="1" s="1"/>
  <c r="R490" i="1"/>
  <c r="S490" i="1" s="1"/>
  <c r="Z490" i="1" s="1"/>
  <c r="K492" i="1"/>
  <c r="M493" i="1" s="1"/>
  <c r="I493" i="1"/>
  <c r="Y490" i="1"/>
  <c r="N491" i="1"/>
  <c r="Z489" i="1"/>
  <c r="AA489" i="1" s="1"/>
  <c r="AC489" i="1" s="1"/>
  <c r="O493" i="1"/>
  <c r="Q492" i="1"/>
  <c r="Y491" i="1" l="1"/>
  <c r="N492" i="1"/>
  <c r="J493" i="1"/>
  <c r="L492" i="1"/>
  <c r="Q493" i="1"/>
  <c r="O494" i="1"/>
  <c r="AF491" i="1"/>
  <c r="AG491" i="1" s="1"/>
  <c r="R491" i="1"/>
  <c r="S491" i="1" s="1"/>
  <c r="Z491" i="1" s="1"/>
  <c r="AA490" i="1"/>
  <c r="AC490" i="1" s="1"/>
  <c r="I494" i="1"/>
  <c r="K493" i="1"/>
  <c r="M494" i="1" s="1"/>
  <c r="P494" i="1"/>
  <c r="P495" i="1" l="1"/>
  <c r="K494" i="1"/>
  <c r="M495" i="1" s="1"/>
  <c r="I495" i="1"/>
  <c r="Q494" i="1"/>
  <c r="O495" i="1"/>
  <c r="N493" i="1"/>
  <c r="Y492" i="1"/>
  <c r="J494" i="1"/>
  <c r="L493" i="1"/>
  <c r="AF492" i="1"/>
  <c r="AG492" i="1" s="1"/>
  <c r="R492" i="1"/>
  <c r="S492" i="1" s="1"/>
  <c r="AA491" i="1"/>
  <c r="AC491" i="1" s="1"/>
  <c r="Z492" i="1" l="1"/>
  <c r="AF493" i="1"/>
  <c r="AG493" i="1" s="1"/>
  <c r="R493" i="1"/>
  <c r="S493" i="1" s="1"/>
  <c r="Z493" i="1" s="1"/>
  <c r="O496" i="1"/>
  <c r="Q495" i="1"/>
  <c r="L494" i="1"/>
  <c r="J495" i="1"/>
  <c r="I496" i="1"/>
  <c r="K495" i="1"/>
  <c r="M496" i="1" s="1"/>
  <c r="N494" i="1"/>
  <c r="Y493" i="1"/>
  <c r="AA493" i="1" s="1"/>
  <c r="AC493" i="1" s="1"/>
  <c r="P496" i="1"/>
  <c r="AA492" i="1"/>
  <c r="AC492" i="1" s="1"/>
  <c r="L495" i="1" l="1"/>
  <c r="J496" i="1"/>
  <c r="N495" i="1"/>
  <c r="Y494" i="1"/>
  <c r="Q496" i="1"/>
  <c r="O497" i="1"/>
  <c r="AF494" i="1"/>
  <c r="AG494" i="1" s="1"/>
  <c r="R494" i="1"/>
  <c r="S494" i="1" s="1"/>
  <c r="Z494" i="1" s="1"/>
  <c r="P497" i="1"/>
  <c r="I497" i="1"/>
  <c r="K496" i="1"/>
  <c r="M497" i="1" s="1"/>
  <c r="AA494" i="1" l="1"/>
  <c r="AC494" i="1" s="1"/>
  <c r="I498" i="1"/>
  <c r="K497" i="1"/>
  <c r="M498" i="1" s="1"/>
  <c r="P498" i="1"/>
  <c r="O498" i="1"/>
  <c r="Q497" i="1"/>
  <c r="AF495" i="1"/>
  <c r="AG495" i="1" s="1"/>
  <c r="R495" i="1"/>
  <c r="S495" i="1" s="1"/>
  <c r="J497" i="1"/>
  <c r="L496" i="1"/>
  <c r="Y495" i="1"/>
  <c r="N496" i="1"/>
  <c r="O499" i="1" l="1"/>
  <c r="Q498" i="1"/>
  <c r="AF496" i="1"/>
  <c r="AG496" i="1" s="1"/>
  <c r="R496" i="1"/>
  <c r="S496" i="1" s="1"/>
  <c r="Z496" i="1" s="1"/>
  <c r="Y496" i="1"/>
  <c r="N497" i="1"/>
  <c r="AA495" i="1"/>
  <c r="AC495" i="1" s="1"/>
  <c r="P499" i="1"/>
  <c r="L497" i="1"/>
  <c r="J498" i="1"/>
  <c r="Z495" i="1"/>
  <c r="K498" i="1"/>
  <c r="M499" i="1" s="1"/>
  <c r="I499" i="1"/>
  <c r="J499" i="1" l="1"/>
  <c r="L498" i="1"/>
  <c r="AF497" i="1"/>
  <c r="AG497" i="1" s="1"/>
  <c r="R497" i="1"/>
  <c r="S497" i="1" s="1"/>
  <c r="Z497" i="1" s="1"/>
  <c r="AA496" i="1"/>
  <c r="AC496" i="1" s="1"/>
  <c r="Y497" i="1"/>
  <c r="AA497" i="1" s="1"/>
  <c r="AC497" i="1" s="1"/>
  <c r="N498" i="1"/>
  <c r="I500" i="1"/>
  <c r="K499" i="1"/>
  <c r="M500" i="1" s="1"/>
  <c r="P500" i="1"/>
  <c r="O500" i="1"/>
  <c r="Q499" i="1"/>
  <c r="Q500" i="1" l="1"/>
  <c r="O501" i="1"/>
  <c r="P501" i="1"/>
  <c r="I501" i="1"/>
  <c r="K500" i="1"/>
  <c r="M501" i="1" s="1"/>
  <c r="AF498" i="1"/>
  <c r="AG498" i="1" s="1"/>
  <c r="R498" i="1"/>
  <c r="S498" i="1" s="1"/>
  <c r="Z498" i="1" s="1"/>
  <c r="Y498" i="1"/>
  <c r="AA498" i="1" s="1"/>
  <c r="AC498" i="1" s="1"/>
  <c r="N499" i="1"/>
  <c r="J500" i="1"/>
  <c r="L499" i="1"/>
  <c r="P502" i="1" l="1"/>
  <c r="L500" i="1"/>
  <c r="J501" i="1"/>
  <c r="I502" i="1"/>
  <c r="K501" i="1"/>
  <c r="M502" i="1" s="1"/>
  <c r="N500" i="1"/>
  <c r="Y499" i="1"/>
  <c r="AF499" i="1"/>
  <c r="AG499" i="1" s="1"/>
  <c r="R499" i="1"/>
  <c r="S499" i="1" s="1"/>
  <c r="Z499" i="1" s="1"/>
  <c r="O502" i="1"/>
  <c r="Q501" i="1"/>
  <c r="AF500" i="1" l="1"/>
  <c r="AG500" i="1" s="1"/>
  <c r="R500" i="1"/>
  <c r="S500" i="1" s="1"/>
  <c r="O503" i="1"/>
  <c r="Q502" i="1"/>
  <c r="I503" i="1"/>
  <c r="K502" i="1"/>
  <c r="M503" i="1" s="1"/>
  <c r="L501" i="1"/>
  <c r="J502" i="1"/>
  <c r="Y500" i="1"/>
  <c r="N501" i="1"/>
  <c r="U500" i="1"/>
  <c r="P503" i="1"/>
  <c r="AA499" i="1"/>
  <c r="AC499" i="1" s="1"/>
  <c r="J503" i="1" l="1"/>
  <c r="L502" i="1"/>
  <c r="Y501" i="1"/>
  <c r="N502" i="1"/>
  <c r="I504" i="1"/>
  <c r="K503" i="1"/>
  <c r="M504" i="1" s="1"/>
  <c r="P504" i="1"/>
  <c r="O504" i="1"/>
  <c r="Q503" i="1"/>
  <c r="AF501" i="1"/>
  <c r="AG501" i="1" s="1"/>
  <c r="R501" i="1"/>
  <c r="S501" i="1" s="1"/>
  <c r="Z500" i="1"/>
  <c r="AA500" i="1" s="1"/>
  <c r="AC500" i="1" s="1"/>
  <c r="T500" i="1"/>
  <c r="V500" i="1" s="1"/>
  <c r="Z501" i="1" l="1"/>
  <c r="AA501" i="1" s="1"/>
  <c r="AC501" i="1" s="1"/>
  <c r="AF502" i="1"/>
  <c r="AG502" i="1" s="1"/>
  <c r="R502" i="1"/>
  <c r="S502" i="1" s="1"/>
  <c r="Z502" i="1" s="1"/>
  <c r="O505" i="1"/>
  <c r="Q504" i="1"/>
  <c r="K504" i="1"/>
  <c r="M505" i="1" s="1"/>
  <c r="I505" i="1"/>
  <c r="Y502" i="1"/>
  <c r="N503" i="1"/>
  <c r="P505" i="1"/>
  <c r="J504" i="1"/>
  <c r="L503" i="1"/>
  <c r="J505" i="1" l="1"/>
  <c r="L504" i="1"/>
  <c r="O506" i="1"/>
  <c r="Q505" i="1"/>
  <c r="AF503" i="1"/>
  <c r="AG503" i="1" s="1"/>
  <c r="R503" i="1"/>
  <c r="S503" i="1" s="1"/>
  <c r="Z503" i="1" s="1"/>
  <c r="I506" i="1"/>
  <c r="K505" i="1"/>
  <c r="M506" i="1" s="1"/>
  <c r="Y503" i="1"/>
  <c r="N504" i="1"/>
  <c r="P506" i="1"/>
  <c r="AA502" i="1"/>
  <c r="AC502" i="1" s="1"/>
  <c r="K506" i="1" l="1"/>
  <c r="M507" i="1" s="1"/>
  <c r="I507" i="1"/>
  <c r="P507" i="1"/>
  <c r="Q506" i="1"/>
  <c r="O507" i="1"/>
  <c r="AF504" i="1"/>
  <c r="AG504" i="1" s="1"/>
  <c r="R504" i="1"/>
  <c r="S504" i="1" s="1"/>
  <c r="N505" i="1"/>
  <c r="Y504" i="1"/>
  <c r="AA503" i="1"/>
  <c r="AC503" i="1" s="1"/>
  <c r="J506" i="1"/>
  <c r="L505" i="1"/>
  <c r="O508" i="1" l="1"/>
  <c r="Q507" i="1"/>
  <c r="N506" i="1"/>
  <c r="Y505" i="1"/>
  <c r="J507" i="1"/>
  <c r="L506" i="1"/>
  <c r="P508" i="1"/>
  <c r="AF505" i="1"/>
  <c r="AG505" i="1" s="1"/>
  <c r="R505" i="1"/>
  <c r="S505" i="1" s="1"/>
  <c r="Z505" i="1" s="1"/>
  <c r="I508" i="1"/>
  <c r="K507" i="1"/>
  <c r="M508" i="1" s="1"/>
  <c r="Z504" i="1"/>
  <c r="AA504" i="1" s="1"/>
  <c r="AC504" i="1" s="1"/>
  <c r="L507" i="1" l="1"/>
  <c r="J508" i="1"/>
  <c r="I509" i="1"/>
  <c r="K508" i="1"/>
  <c r="M509" i="1" s="1"/>
  <c r="N507" i="1"/>
  <c r="Y506" i="1"/>
  <c r="AA506" i="1" s="1"/>
  <c r="AC506" i="1" s="1"/>
  <c r="AA505" i="1"/>
  <c r="AC505" i="1" s="1"/>
  <c r="AF506" i="1"/>
  <c r="AG506" i="1" s="1"/>
  <c r="R506" i="1"/>
  <c r="S506" i="1" s="1"/>
  <c r="Z506" i="1" s="1"/>
  <c r="P509" i="1"/>
  <c r="Q508" i="1"/>
  <c r="O509" i="1"/>
  <c r="O510" i="1" l="1"/>
  <c r="Q509" i="1"/>
  <c r="P510" i="1"/>
  <c r="AF507" i="1"/>
  <c r="AG507" i="1" s="1"/>
  <c r="R507" i="1"/>
  <c r="S507" i="1" s="1"/>
  <c r="I510" i="1"/>
  <c r="K509" i="1"/>
  <c r="M510" i="1" s="1"/>
  <c r="J509" i="1"/>
  <c r="L508" i="1"/>
  <c r="Y507" i="1"/>
  <c r="N508" i="1"/>
  <c r="Z507" i="1" l="1"/>
  <c r="AF508" i="1"/>
  <c r="AG508" i="1" s="1"/>
  <c r="R508" i="1"/>
  <c r="S508" i="1" s="1"/>
  <c r="Z508" i="1" s="1"/>
  <c r="AA507" i="1"/>
  <c r="AC507" i="1" s="1"/>
  <c r="I511" i="1"/>
  <c r="K510" i="1"/>
  <c r="M511" i="1" s="1"/>
  <c r="P511" i="1"/>
  <c r="Y508" i="1"/>
  <c r="N509" i="1"/>
  <c r="L509" i="1"/>
  <c r="J510" i="1"/>
  <c r="O511" i="1"/>
  <c r="Q510" i="1"/>
  <c r="O512" i="1" l="1"/>
  <c r="Q511" i="1"/>
  <c r="P512" i="1"/>
  <c r="AF509" i="1"/>
  <c r="AG509" i="1" s="1"/>
  <c r="R509" i="1"/>
  <c r="S509" i="1" s="1"/>
  <c r="Z509" i="1" s="1"/>
  <c r="J511" i="1"/>
  <c r="L510" i="1"/>
  <c r="Y509" i="1"/>
  <c r="N510" i="1"/>
  <c r="I512" i="1"/>
  <c r="K511" i="1"/>
  <c r="M512" i="1" s="1"/>
  <c r="AA508" i="1"/>
  <c r="AC508" i="1" s="1"/>
  <c r="P513" i="1" l="1"/>
  <c r="J512" i="1"/>
  <c r="L511" i="1"/>
  <c r="I513" i="1"/>
  <c r="K512" i="1"/>
  <c r="M513" i="1" s="1"/>
  <c r="AF510" i="1"/>
  <c r="AG510" i="1" s="1"/>
  <c r="R510" i="1"/>
  <c r="S510" i="1" s="1"/>
  <c r="Z510" i="1" s="1"/>
  <c r="AA509" i="1"/>
  <c r="AC509" i="1" s="1"/>
  <c r="Y510" i="1"/>
  <c r="N511" i="1"/>
  <c r="Q512" i="1"/>
  <c r="O513" i="1"/>
  <c r="AA510" i="1" l="1"/>
  <c r="AC510" i="1" s="1"/>
  <c r="O514" i="1"/>
  <c r="Q513" i="1"/>
  <c r="I514" i="1"/>
  <c r="K513" i="1"/>
  <c r="M514" i="1" s="1"/>
  <c r="AF511" i="1"/>
  <c r="AG511" i="1" s="1"/>
  <c r="R511" i="1"/>
  <c r="S511" i="1" s="1"/>
  <c r="Z511" i="1" s="1"/>
  <c r="N512" i="1"/>
  <c r="Y511" i="1"/>
  <c r="L512" i="1"/>
  <c r="J513" i="1"/>
  <c r="P514" i="1"/>
  <c r="AF512" i="1" l="1"/>
  <c r="AG512" i="1" s="1"/>
  <c r="R512" i="1"/>
  <c r="S512" i="1" s="1"/>
  <c r="AA511" i="1"/>
  <c r="AC511" i="1" s="1"/>
  <c r="P515" i="1"/>
  <c r="K514" i="1"/>
  <c r="M515" i="1" s="1"/>
  <c r="I515" i="1"/>
  <c r="J514" i="1"/>
  <c r="L513" i="1"/>
  <c r="N513" i="1"/>
  <c r="Y512" i="1"/>
  <c r="U512" i="1"/>
  <c r="O515" i="1"/>
  <c r="Q514" i="1"/>
  <c r="Q515" i="1" l="1"/>
  <c r="O516" i="1"/>
  <c r="AF513" i="1"/>
  <c r="AG513" i="1" s="1"/>
  <c r="R513" i="1"/>
  <c r="S513" i="1" s="1"/>
  <c r="I516" i="1"/>
  <c r="K515" i="1"/>
  <c r="M516" i="1" s="1"/>
  <c r="P516" i="1"/>
  <c r="Y513" i="1"/>
  <c r="N514" i="1"/>
  <c r="Z512" i="1"/>
  <c r="AA512" i="1" s="1"/>
  <c r="AC512" i="1" s="1"/>
  <c r="T512" i="1"/>
  <c r="V512" i="1" s="1"/>
  <c r="J515" i="1"/>
  <c r="L514" i="1"/>
  <c r="P517" i="1" l="1"/>
  <c r="K516" i="1"/>
  <c r="M517" i="1" s="1"/>
  <c r="I517" i="1"/>
  <c r="Z513" i="1"/>
  <c r="AA513" i="1" s="1"/>
  <c r="AC513" i="1" s="1"/>
  <c r="L515" i="1"/>
  <c r="J516" i="1"/>
  <c r="AF514" i="1"/>
  <c r="AG514" i="1" s="1"/>
  <c r="R514" i="1"/>
  <c r="S514" i="1" s="1"/>
  <c r="Z514" i="1" s="1"/>
  <c r="Q516" i="1"/>
  <c r="O517" i="1"/>
  <c r="N515" i="1"/>
  <c r="Y514" i="1"/>
  <c r="AA514" i="1" l="1"/>
  <c r="AC514" i="1" s="1"/>
  <c r="AF515" i="1"/>
  <c r="AG515" i="1" s="1"/>
  <c r="R515" i="1"/>
  <c r="S515" i="1" s="1"/>
  <c r="Y515" i="1"/>
  <c r="N516" i="1"/>
  <c r="O518" i="1"/>
  <c r="Q517" i="1"/>
  <c r="K517" i="1"/>
  <c r="M518" i="1" s="1"/>
  <c r="I518" i="1"/>
  <c r="P518" i="1"/>
  <c r="J517" i="1"/>
  <c r="L516" i="1"/>
  <c r="L517" i="1" l="1"/>
  <c r="J518" i="1"/>
  <c r="AF516" i="1"/>
  <c r="AG516" i="1" s="1"/>
  <c r="R516" i="1"/>
  <c r="S516" i="1" s="1"/>
  <c r="Z516" i="1" s="1"/>
  <c r="Z515" i="1"/>
  <c r="AA515" i="1" s="1"/>
  <c r="AC515" i="1" s="1"/>
  <c r="N517" i="1"/>
  <c r="Y516" i="1"/>
  <c r="O519" i="1"/>
  <c r="Q518" i="1"/>
  <c r="P519" i="1"/>
  <c r="I519" i="1"/>
  <c r="K518" i="1"/>
  <c r="M519" i="1" s="1"/>
  <c r="P520" i="1" l="1"/>
  <c r="K519" i="1"/>
  <c r="M520" i="1" s="1"/>
  <c r="I520" i="1"/>
  <c r="Q519" i="1"/>
  <c r="O520" i="1"/>
  <c r="AF517" i="1"/>
  <c r="AG517" i="1" s="1"/>
  <c r="R517" i="1"/>
  <c r="S517" i="1" s="1"/>
  <c r="J519" i="1"/>
  <c r="L518" i="1"/>
  <c r="Y517" i="1"/>
  <c r="N518" i="1"/>
  <c r="AA516" i="1"/>
  <c r="AC516" i="1" s="1"/>
  <c r="O521" i="1" l="1"/>
  <c r="Q520" i="1"/>
  <c r="AF518" i="1"/>
  <c r="AG518" i="1" s="1"/>
  <c r="R518" i="1"/>
  <c r="S518" i="1" s="1"/>
  <c r="Z518" i="1" s="1"/>
  <c r="Y518" i="1"/>
  <c r="AA518" i="1" s="1"/>
  <c r="AC518" i="1" s="1"/>
  <c r="N519" i="1"/>
  <c r="K520" i="1"/>
  <c r="M521" i="1" s="1"/>
  <c r="I521" i="1"/>
  <c r="P521" i="1"/>
  <c r="J520" i="1"/>
  <c r="L519" i="1"/>
  <c r="Z517" i="1"/>
  <c r="AA517" i="1" s="1"/>
  <c r="AC517" i="1" s="1"/>
  <c r="L520" i="1" l="1"/>
  <c r="J521" i="1"/>
  <c r="AF519" i="1"/>
  <c r="AG519" i="1" s="1"/>
  <c r="R519" i="1"/>
  <c r="S519" i="1" s="1"/>
  <c r="N520" i="1"/>
  <c r="Y519" i="1"/>
  <c r="P522" i="1"/>
  <c r="I522" i="1"/>
  <c r="K521" i="1"/>
  <c r="M522" i="1" s="1"/>
  <c r="O522" i="1"/>
  <c r="Q521" i="1"/>
  <c r="P523" i="1" l="1"/>
  <c r="Q522" i="1"/>
  <c r="O523" i="1"/>
  <c r="AF520" i="1"/>
  <c r="AG520" i="1" s="1"/>
  <c r="R520" i="1"/>
  <c r="S520" i="1" s="1"/>
  <c r="Z520" i="1" s="1"/>
  <c r="Z519" i="1"/>
  <c r="AA519" i="1" s="1"/>
  <c r="AC519" i="1" s="1"/>
  <c r="K522" i="1"/>
  <c r="M523" i="1" s="1"/>
  <c r="I523" i="1"/>
  <c r="J522" i="1"/>
  <c r="L521" i="1"/>
  <c r="Y520" i="1"/>
  <c r="N521" i="1"/>
  <c r="AF521" i="1" l="1"/>
  <c r="AG521" i="1" s="1"/>
  <c r="R521" i="1"/>
  <c r="S521" i="1" s="1"/>
  <c r="Z521" i="1" s="1"/>
  <c r="AA520" i="1"/>
  <c r="AC520" i="1" s="1"/>
  <c r="Y521" i="1"/>
  <c r="AA521" i="1" s="1"/>
  <c r="AC521" i="1" s="1"/>
  <c r="N522" i="1"/>
  <c r="O524" i="1"/>
  <c r="Q523" i="1"/>
  <c r="J523" i="1"/>
  <c r="L522" i="1"/>
  <c r="K523" i="1"/>
  <c r="M524" i="1" s="1"/>
  <c r="I524" i="1"/>
  <c r="P524" i="1"/>
  <c r="L523" i="1" l="1"/>
  <c r="J524" i="1"/>
  <c r="O525" i="1"/>
  <c r="Q524" i="1"/>
  <c r="P525" i="1"/>
  <c r="AF522" i="1"/>
  <c r="AG522" i="1" s="1"/>
  <c r="R522" i="1"/>
  <c r="S522" i="1" s="1"/>
  <c r="Z522" i="1" s="1"/>
  <c r="K524" i="1"/>
  <c r="M525" i="1" s="1"/>
  <c r="I525" i="1"/>
  <c r="N523" i="1"/>
  <c r="Y522" i="1"/>
  <c r="AA522" i="1" l="1"/>
  <c r="AC522" i="1" s="1"/>
  <c r="P526" i="1"/>
  <c r="AF523" i="1"/>
  <c r="AG523" i="1" s="1"/>
  <c r="R523" i="1"/>
  <c r="S523" i="1" s="1"/>
  <c r="Z523" i="1" s="1"/>
  <c r="I526" i="1"/>
  <c r="K525" i="1"/>
  <c r="M526" i="1" s="1"/>
  <c r="O526" i="1"/>
  <c r="Q525" i="1"/>
  <c r="L524" i="1"/>
  <c r="J525" i="1"/>
  <c r="N524" i="1"/>
  <c r="Y523" i="1"/>
  <c r="K526" i="1" l="1"/>
  <c r="M527" i="1" s="1"/>
  <c r="I527" i="1"/>
  <c r="AF524" i="1"/>
  <c r="AG524" i="1" s="1"/>
  <c r="R524" i="1"/>
  <c r="S524" i="1" s="1"/>
  <c r="P527" i="1"/>
  <c r="Q526" i="1"/>
  <c r="O527" i="1"/>
  <c r="AA523" i="1"/>
  <c r="AC523" i="1" s="1"/>
  <c r="J526" i="1"/>
  <c r="L525" i="1"/>
  <c r="Y524" i="1"/>
  <c r="N525" i="1"/>
  <c r="U524" i="1"/>
  <c r="P528" i="1" l="1"/>
  <c r="J527" i="1"/>
  <c r="L526" i="1"/>
  <c r="AF525" i="1"/>
  <c r="AG525" i="1" s="1"/>
  <c r="R525" i="1"/>
  <c r="S525" i="1" s="1"/>
  <c r="Y525" i="1"/>
  <c r="N526" i="1"/>
  <c r="Z524" i="1"/>
  <c r="AA524" i="1" s="1"/>
  <c r="AC524" i="1" s="1"/>
  <c r="T524" i="1"/>
  <c r="V524" i="1" s="1"/>
  <c r="I528" i="1"/>
  <c r="K527" i="1"/>
  <c r="M528" i="1" s="1"/>
  <c r="O528" i="1"/>
  <c r="Q527" i="1"/>
  <c r="Q528" i="1" l="1"/>
  <c r="O529" i="1"/>
  <c r="L527" i="1"/>
  <c r="J528" i="1"/>
  <c r="Z525" i="1"/>
  <c r="I529" i="1"/>
  <c r="K528" i="1"/>
  <c r="M529" i="1" s="1"/>
  <c r="N527" i="1"/>
  <c r="Y526" i="1"/>
  <c r="P529" i="1"/>
  <c r="AF526" i="1"/>
  <c r="AG526" i="1" s="1"/>
  <c r="R526" i="1"/>
  <c r="S526" i="1" s="1"/>
  <c r="Z526" i="1" s="1"/>
  <c r="AA525" i="1"/>
  <c r="AC525" i="1" s="1"/>
  <c r="K529" i="1" l="1"/>
  <c r="M530" i="1" s="1"/>
  <c r="I530" i="1"/>
  <c r="P530" i="1"/>
  <c r="J529" i="1"/>
  <c r="L528" i="1"/>
  <c r="Y527" i="1"/>
  <c r="N528" i="1"/>
  <c r="AA526" i="1"/>
  <c r="AC526" i="1" s="1"/>
  <c r="O530" i="1"/>
  <c r="Q529" i="1"/>
  <c r="AF527" i="1"/>
  <c r="AG527" i="1" s="1"/>
  <c r="R527" i="1"/>
  <c r="S527" i="1" s="1"/>
  <c r="Z527" i="1" s="1"/>
  <c r="P531" i="1" l="1"/>
  <c r="Y528" i="1"/>
  <c r="N529" i="1"/>
  <c r="O531" i="1"/>
  <c r="Q530" i="1"/>
  <c r="AF528" i="1"/>
  <c r="AG528" i="1" s="1"/>
  <c r="R528" i="1"/>
  <c r="S528" i="1" s="1"/>
  <c r="Z528" i="1" s="1"/>
  <c r="I531" i="1"/>
  <c r="K530" i="1"/>
  <c r="M531" i="1" s="1"/>
  <c r="L529" i="1"/>
  <c r="J530" i="1"/>
  <c r="AA527" i="1"/>
  <c r="AC527" i="1" s="1"/>
  <c r="AA528" i="1" l="1"/>
  <c r="AC528" i="1" s="1"/>
  <c r="Y529" i="1"/>
  <c r="N530" i="1"/>
  <c r="Q531" i="1"/>
  <c r="O532" i="1"/>
  <c r="J531" i="1"/>
  <c r="L530" i="1"/>
  <c r="AF529" i="1"/>
  <c r="AG529" i="1" s="1"/>
  <c r="R529" i="1"/>
  <c r="S529" i="1" s="1"/>
  <c r="Z529" i="1" s="1"/>
  <c r="I532" i="1"/>
  <c r="K531" i="1"/>
  <c r="M532" i="1" s="1"/>
  <c r="P532" i="1"/>
  <c r="P533" i="1" l="1"/>
  <c r="J532" i="1"/>
  <c r="L531" i="1"/>
  <c r="Y530" i="1"/>
  <c r="N531" i="1"/>
  <c r="O533" i="1"/>
  <c r="Q532" i="1"/>
  <c r="K532" i="1"/>
  <c r="M533" i="1" s="1"/>
  <c r="I533" i="1"/>
  <c r="AF530" i="1"/>
  <c r="AG530" i="1" s="1"/>
  <c r="R530" i="1"/>
  <c r="S530" i="1" s="1"/>
  <c r="AA529" i="1"/>
  <c r="AC529" i="1" s="1"/>
  <c r="Z530" i="1" l="1"/>
  <c r="O534" i="1"/>
  <c r="Q533" i="1"/>
  <c r="Y531" i="1"/>
  <c r="AA531" i="1" s="1"/>
  <c r="AC531" i="1" s="1"/>
  <c r="N532" i="1"/>
  <c r="I534" i="1"/>
  <c r="K533" i="1"/>
  <c r="M534" i="1" s="1"/>
  <c r="AF531" i="1"/>
  <c r="AG531" i="1" s="1"/>
  <c r="R531" i="1"/>
  <c r="S531" i="1" s="1"/>
  <c r="Z531" i="1" s="1"/>
  <c r="AA530" i="1"/>
  <c r="AC530" i="1" s="1"/>
  <c r="L532" i="1"/>
  <c r="J533" i="1"/>
  <c r="P534" i="1"/>
  <c r="K534" i="1" l="1"/>
  <c r="M535" i="1" s="1"/>
  <c r="I535" i="1"/>
  <c r="AF532" i="1"/>
  <c r="AG532" i="1" s="1"/>
  <c r="R532" i="1"/>
  <c r="S532" i="1" s="1"/>
  <c r="Z532" i="1" s="1"/>
  <c r="J534" i="1"/>
  <c r="L533" i="1"/>
  <c r="Y532" i="1"/>
  <c r="AA532" i="1" s="1"/>
  <c r="AC532" i="1" s="1"/>
  <c r="N533" i="1"/>
  <c r="P535" i="1"/>
  <c r="Q534" i="1"/>
  <c r="O535" i="1"/>
  <c r="O536" i="1" l="1"/>
  <c r="Q535" i="1"/>
  <c r="AF533" i="1"/>
  <c r="AG533" i="1" s="1"/>
  <c r="R533" i="1"/>
  <c r="S533" i="1" s="1"/>
  <c r="Z533" i="1" s="1"/>
  <c r="Y533" i="1"/>
  <c r="AA533" i="1" s="1"/>
  <c r="AC533" i="1" s="1"/>
  <c r="N534" i="1"/>
  <c r="J535" i="1"/>
  <c r="L534" i="1"/>
  <c r="P536" i="1"/>
  <c r="K535" i="1"/>
  <c r="M536" i="1" s="1"/>
  <c r="I536" i="1"/>
  <c r="L535" i="1" l="1"/>
  <c r="J536" i="1"/>
  <c r="K536" i="1"/>
  <c r="M537" i="1" s="1"/>
  <c r="I537" i="1"/>
  <c r="N535" i="1"/>
  <c r="Y534" i="1"/>
  <c r="AF534" i="1"/>
  <c r="AG534" i="1" s="1"/>
  <c r="R534" i="1"/>
  <c r="S534" i="1" s="1"/>
  <c r="Z534" i="1" s="1"/>
  <c r="P537" i="1"/>
  <c r="O537" i="1"/>
  <c r="Q536" i="1"/>
  <c r="AF535" i="1" l="1"/>
  <c r="AG535" i="1" s="1"/>
  <c r="R535" i="1"/>
  <c r="S535" i="1" s="1"/>
  <c r="Z535" i="1" s="1"/>
  <c r="AA534" i="1"/>
  <c r="AC534" i="1" s="1"/>
  <c r="O538" i="1"/>
  <c r="Q537" i="1"/>
  <c r="I538" i="1"/>
  <c r="K537" i="1"/>
  <c r="M538" i="1" s="1"/>
  <c r="L536" i="1"/>
  <c r="J537" i="1"/>
  <c r="P538" i="1"/>
  <c r="N536" i="1"/>
  <c r="Y535" i="1"/>
  <c r="AA535" i="1" s="1"/>
  <c r="AC535" i="1" s="1"/>
  <c r="K538" i="1" l="1"/>
  <c r="M539" i="1" s="1"/>
  <c r="I539" i="1"/>
  <c r="P539" i="1"/>
  <c r="Y536" i="1"/>
  <c r="N537" i="1"/>
  <c r="U536" i="1"/>
  <c r="AF536" i="1"/>
  <c r="AG536" i="1" s="1"/>
  <c r="R536" i="1"/>
  <c r="S536" i="1" s="1"/>
  <c r="Q538" i="1"/>
  <c r="O539" i="1"/>
  <c r="J538" i="1"/>
  <c r="L537" i="1"/>
  <c r="J539" i="1" l="1"/>
  <c r="L538" i="1"/>
  <c r="Y537" i="1"/>
  <c r="N538" i="1"/>
  <c r="P540" i="1"/>
  <c r="O540" i="1"/>
  <c r="Q539" i="1"/>
  <c r="I540" i="1"/>
  <c r="K539" i="1"/>
  <c r="M540" i="1" s="1"/>
  <c r="AF537" i="1"/>
  <c r="AG537" i="1" s="1"/>
  <c r="R537" i="1"/>
  <c r="S537" i="1" s="1"/>
  <c r="Z536" i="1"/>
  <c r="AA536" i="1" s="1"/>
  <c r="AC536" i="1" s="1"/>
  <c r="T536" i="1"/>
  <c r="V536" i="1" s="1"/>
  <c r="I541" i="1" l="1"/>
  <c r="K540" i="1"/>
  <c r="M541" i="1" s="1"/>
  <c r="Z537" i="1"/>
  <c r="AF538" i="1"/>
  <c r="AG538" i="1" s="1"/>
  <c r="R538" i="1"/>
  <c r="S538" i="1" s="1"/>
  <c r="Z538" i="1" s="1"/>
  <c r="AA537" i="1"/>
  <c r="AC537" i="1" s="1"/>
  <c r="N539" i="1"/>
  <c r="Y538" i="1"/>
  <c r="P541" i="1"/>
  <c r="Q540" i="1"/>
  <c r="O541" i="1"/>
  <c r="L539" i="1"/>
  <c r="J540" i="1"/>
  <c r="J541" i="1" l="1"/>
  <c r="L540" i="1"/>
  <c r="P542" i="1"/>
  <c r="AF539" i="1"/>
  <c r="AG539" i="1" s="1"/>
  <c r="R539" i="1"/>
  <c r="S539" i="1" s="1"/>
  <c r="Z539" i="1" s="1"/>
  <c r="Y539" i="1"/>
  <c r="N540" i="1"/>
  <c r="Q541" i="1"/>
  <c r="O542" i="1"/>
  <c r="AA538" i="1"/>
  <c r="AC538" i="1" s="1"/>
  <c r="I542" i="1"/>
  <c r="K541" i="1"/>
  <c r="M542" i="1" s="1"/>
  <c r="AA539" i="1" l="1"/>
  <c r="AC539" i="1" s="1"/>
  <c r="K542" i="1"/>
  <c r="M543" i="1" s="1"/>
  <c r="I543" i="1"/>
  <c r="P543" i="1"/>
  <c r="O543" i="1"/>
  <c r="Q542" i="1"/>
  <c r="N541" i="1"/>
  <c r="Y540" i="1"/>
  <c r="AF540" i="1"/>
  <c r="AG540" i="1" s="1"/>
  <c r="R540" i="1"/>
  <c r="S540" i="1" s="1"/>
  <c r="Z540" i="1" s="1"/>
  <c r="J542" i="1"/>
  <c r="L541" i="1"/>
  <c r="O544" i="1" l="1"/>
  <c r="Q543" i="1"/>
  <c r="L542" i="1"/>
  <c r="J543" i="1"/>
  <c r="N542" i="1"/>
  <c r="Y541" i="1"/>
  <c r="P544" i="1"/>
  <c r="AA540" i="1"/>
  <c r="AC540" i="1" s="1"/>
  <c r="I544" i="1"/>
  <c r="K543" i="1"/>
  <c r="M544" i="1" s="1"/>
  <c r="AF541" i="1"/>
  <c r="AG541" i="1" s="1"/>
  <c r="R541" i="1"/>
  <c r="S541" i="1" s="1"/>
  <c r="Z541" i="1" l="1"/>
  <c r="AA541" i="1"/>
  <c r="AC541" i="1" s="1"/>
  <c r="J544" i="1"/>
  <c r="L543" i="1"/>
  <c r="P545" i="1"/>
  <c r="AF542" i="1"/>
  <c r="AG542" i="1" s="1"/>
  <c r="R542" i="1"/>
  <c r="S542" i="1" s="1"/>
  <c r="Z542" i="1" s="1"/>
  <c r="I545" i="1"/>
  <c r="K544" i="1"/>
  <c r="M545" i="1" s="1"/>
  <c r="Y542" i="1"/>
  <c r="N543" i="1"/>
  <c r="Q544" i="1"/>
  <c r="O545" i="1"/>
  <c r="AA542" i="1" l="1"/>
  <c r="AC542" i="1" s="1"/>
  <c r="P546" i="1"/>
  <c r="AF543" i="1"/>
  <c r="AG543" i="1" s="1"/>
  <c r="R543" i="1"/>
  <c r="S543" i="1" s="1"/>
  <c r="Z543" i="1" s="1"/>
  <c r="N544" i="1"/>
  <c r="Y543" i="1"/>
  <c r="O546" i="1"/>
  <c r="Q545" i="1"/>
  <c r="J545" i="1"/>
  <c r="L544" i="1"/>
  <c r="K545" i="1"/>
  <c r="M546" i="1" s="1"/>
  <c r="I546" i="1"/>
  <c r="AA543" i="1" l="1"/>
  <c r="AC543" i="1" s="1"/>
  <c r="AF544" i="1"/>
  <c r="AG544" i="1" s="1"/>
  <c r="R544" i="1"/>
  <c r="S544" i="1" s="1"/>
  <c r="Z544" i="1" s="1"/>
  <c r="N545" i="1"/>
  <c r="Y544" i="1"/>
  <c r="AA544" i="1" s="1"/>
  <c r="AC544" i="1" s="1"/>
  <c r="I547" i="1"/>
  <c r="K546" i="1"/>
  <c r="M547" i="1" s="1"/>
  <c r="L545" i="1"/>
  <c r="J546" i="1"/>
  <c r="O547" i="1"/>
  <c r="Q546" i="1"/>
  <c r="P547" i="1"/>
  <c r="J547" i="1" l="1"/>
  <c r="L546" i="1"/>
  <c r="K547" i="1"/>
  <c r="M548" i="1" s="1"/>
  <c r="I548" i="1"/>
  <c r="Y545" i="1"/>
  <c r="AA545" i="1" s="1"/>
  <c r="AC545" i="1" s="1"/>
  <c r="N546" i="1"/>
  <c r="P548" i="1"/>
  <c r="AF545" i="1"/>
  <c r="AG545" i="1" s="1"/>
  <c r="R545" i="1"/>
  <c r="S545" i="1" s="1"/>
  <c r="Z545" i="1" s="1"/>
  <c r="Q547" i="1"/>
  <c r="O548" i="1"/>
  <c r="Q548" i="1" l="1"/>
  <c r="O549" i="1"/>
  <c r="Y546" i="1"/>
  <c r="N547" i="1"/>
  <c r="AF546" i="1"/>
  <c r="AG546" i="1" s="1"/>
  <c r="R546" i="1"/>
  <c r="S546" i="1" s="1"/>
  <c r="Z546" i="1" s="1"/>
  <c r="K548" i="1"/>
  <c r="M549" i="1" s="1"/>
  <c r="I549" i="1"/>
  <c r="P549" i="1"/>
  <c r="L547" i="1"/>
  <c r="J548" i="1"/>
  <c r="L548" i="1" l="1"/>
  <c r="J549" i="1"/>
  <c r="I550" i="1"/>
  <c r="K549" i="1"/>
  <c r="M550" i="1" s="1"/>
  <c r="Y547" i="1"/>
  <c r="N548" i="1"/>
  <c r="AF547" i="1"/>
  <c r="AG547" i="1" s="1"/>
  <c r="R547" i="1"/>
  <c r="S547" i="1" s="1"/>
  <c r="Z547" i="1" s="1"/>
  <c r="AA546" i="1"/>
  <c r="AC546" i="1" s="1"/>
  <c r="P550" i="1"/>
  <c r="O550" i="1"/>
  <c r="Q549" i="1"/>
  <c r="AA547" i="1" l="1"/>
  <c r="AC547" i="1" s="1"/>
  <c r="AF548" i="1"/>
  <c r="AG548" i="1" s="1"/>
  <c r="R548" i="1"/>
  <c r="S548" i="1" s="1"/>
  <c r="Q550" i="1"/>
  <c r="O551" i="1"/>
  <c r="I551" i="1"/>
  <c r="K550" i="1"/>
  <c r="M551" i="1" s="1"/>
  <c r="P551" i="1"/>
  <c r="L549" i="1"/>
  <c r="J550" i="1"/>
  <c r="N549" i="1"/>
  <c r="Y548" i="1"/>
  <c r="U548" i="1"/>
  <c r="AF549" i="1" l="1"/>
  <c r="AG549" i="1" s="1"/>
  <c r="R549" i="1"/>
  <c r="S549" i="1" s="1"/>
  <c r="K551" i="1"/>
  <c r="M552" i="1" s="1"/>
  <c r="I552" i="1"/>
  <c r="O552" i="1"/>
  <c r="Q551" i="1"/>
  <c r="Y549" i="1"/>
  <c r="N550" i="1"/>
  <c r="J551" i="1"/>
  <c r="L550" i="1"/>
  <c r="Z548" i="1"/>
  <c r="AA548" i="1" s="1"/>
  <c r="AC548" i="1" s="1"/>
  <c r="T548" i="1"/>
  <c r="V548" i="1" s="1"/>
  <c r="P552" i="1"/>
  <c r="Y550" i="1" l="1"/>
  <c r="N551" i="1"/>
  <c r="O553" i="1"/>
  <c r="Q552" i="1"/>
  <c r="L551" i="1"/>
  <c r="J552" i="1"/>
  <c r="Z549" i="1"/>
  <c r="AA549" i="1" s="1"/>
  <c r="AC549" i="1" s="1"/>
  <c r="I553" i="1"/>
  <c r="K552" i="1"/>
  <c r="M553" i="1" s="1"/>
  <c r="P553" i="1"/>
  <c r="AF550" i="1"/>
  <c r="AG550" i="1" s="1"/>
  <c r="R550" i="1"/>
  <c r="S550" i="1" s="1"/>
  <c r="Z550" i="1" s="1"/>
  <c r="J553" i="1" l="1"/>
  <c r="L552" i="1"/>
  <c r="Y551" i="1"/>
  <c r="N552" i="1"/>
  <c r="P554" i="1"/>
  <c r="Q553" i="1"/>
  <c r="O554" i="1"/>
  <c r="AF551" i="1"/>
  <c r="AG551" i="1" s="1"/>
  <c r="R551" i="1"/>
  <c r="S551" i="1" s="1"/>
  <c r="Z551" i="1" s="1"/>
  <c r="I554" i="1"/>
  <c r="K553" i="1"/>
  <c r="M554" i="1" s="1"/>
  <c r="AA550" i="1"/>
  <c r="AC550" i="1" s="1"/>
  <c r="P555" i="1" l="1"/>
  <c r="Y552" i="1"/>
  <c r="N553" i="1"/>
  <c r="K554" i="1"/>
  <c r="M555" i="1" s="1"/>
  <c r="I555" i="1"/>
  <c r="AF552" i="1"/>
  <c r="AG552" i="1" s="1"/>
  <c r="R552" i="1"/>
  <c r="S552" i="1" s="1"/>
  <c r="AA551" i="1"/>
  <c r="AC551" i="1" s="1"/>
  <c r="O555" i="1"/>
  <c r="Q554" i="1"/>
  <c r="J554" i="1"/>
  <c r="L553" i="1"/>
  <c r="Y553" i="1" l="1"/>
  <c r="N554" i="1"/>
  <c r="AF553" i="1"/>
  <c r="AG553" i="1" s="1"/>
  <c r="R553" i="1"/>
  <c r="S553" i="1" s="1"/>
  <c r="Z553" i="1" s="1"/>
  <c r="I556" i="1"/>
  <c r="K555" i="1"/>
  <c r="M556" i="1" s="1"/>
  <c r="L554" i="1"/>
  <c r="J555" i="1"/>
  <c r="O556" i="1"/>
  <c r="Q555" i="1"/>
  <c r="Z552" i="1"/>
  <c r="AA552" i="1" s="1"/>
  <c r="AC552" i="1" s="1"/>
  <c r="P556" i="1"/>
  <c r="Y554" i="1" l="1"/>
  <c r="N555" i="1"/>
  <c r="P557" i="1"/>
  <c r="K556" i="1"/>
  <c r="M557" i="1" s="1"/>
  <c r="I557" i="1"/>
  <c r="AF554" i="1"/>
  <c r="AG554" i="1" s="1"/>
  <c r="R554" i="1"/>
  <c r="S554" i="1" s="1"/>
  <c r="Q556" i="1"/>
  <c r="O557" i="1"/>
  <c r="J556" i="1"/>
  <c r="L555" i="1"/>
  <c r="AA553" i="1"/>
  <c r="AC553" i="1" s="1"/>
  <c r="I558" i="1" l="1"/>
  <c r="K557" i="1"/>
  <c r="M558" i="1" s="1"/>
  <c r="P558" i="1"/>
  <c r="Y555" i="1"/>
  <c r="N556" i="1"/>
  <c r="J557" i="1"/>
  <c r="L556" i="1"/>
  <c r="O558" i="1"/>
  <c r="Q557" i="1"/>
  <c r="AF555" i="1"/>
  <c r="AG555" i="1" s="1"/>
  <c r="R555" i="1"/>
  <c r="S555" i="1" s="1"/>
  <c r="Z555" i="1" s="1"/>
  <c r="Z554" i="1"/>
  <c r="AA554" i="1" s="1"/>
  <c r="AC554" i="1" s="1"/>
  <c r="AF556" i="1" l="1"/>
  <c r="AG556" i="1" s="1"/>
  <c r="R556" i="1"/>
  <c r="S556" i="1" s="1"/>
  <c r="L557" i="1"/>
  <c r="J558" i="1"/>
  <c r="AA555" i="1"/>
  <c r="AC555" i="1" s="1"/>
  <c r="P559" i="1"/>
  <c r="Q558" i="1"/>
  <c r="O559" i="1"/>
  <c r="N557" i="1"/>
  <c r="Y556" i="1"/>
  <c r="I559" i="1"/>
  <c r="K558" i="1"/>
  <c r="M559" i="1" s="1"/>
  <c r="P560" i="1" l="1"/>
  <c r="K559" i="1"/>
  <c r="M560" i="1" s="1"/>
  <c r="I560" i="1"/>
  <c r="J559" i="1"/>
  <c r="L558" i="1"/>
  <c r="Z556" i="1"/>
  <c r="AA556" i="1" s="1"/>
  <c r="AC556" i="1" s="1"/>
  <c r="AF557" i="1"/>
  <c r="AG557" i="1" s="1"/>
  <c r="R557" i="1"/>
  <c r="S557" i="1" s="1"/>
  <c r="Z557" i="1" s="1"/>
  <c r="Y557" i="1"/>
  <c r="N558" i="1"/>
  <c r="Q559" i="1"/>
  <c r="O560" i="1"/>
  <c r="Q560" i="1" l="1"/>
  <c r="O561" i="1"/>
  <c r="Y558" i="1"/>
  <c r="N559" i="1"/>
  <c r="AF558" i="1"/>
  <c r="AG558" i="1" s="1"/>
  <c r="R558" i="1"/>
  <c r="S558" i="1" s="1"/>
  <c r="Z558" i="1" s="1"/>
  <c r="AA557" i="1"/>
  <c r="AC557" i="1" s="1"/>
  <c r="L559" i="1"/>
  <c r="J560" i="1"/>
  <c r="K560" i="1"/>
  <c r="M561" i="1" s="1"/>
  <c r="I561" i="1"/>
  <c r="P561" i="1"/>
  <c r="I562" i="1" l="1"/>
  <c r="K561" i="1"/>
  <c r="M562" i="1" s="1"/>
  <c r="O562" i="1"/>
  <c r="Q561" i="1"/>
  <c r="N560" i="1"/>
  <c r="Y559" i="1"/>
  <c r="AA559" i="1" s="1"/>
  <c r="AC559" i="1" s="1"/>
  <c r="P562" i="1"/>
  <c r="AF559" i="1"/>
  <c r="AG559" i="1" s="1"/>
  <c r="R559" i="1"/>
  <c r="S559" i="1" s="1"/>
  <c r="Z559" i="1" s="1"/>
  <c r="AA558" i="1"/>
  <c r="AC558" i="1" s="1"/>
  <c r="L560" i="1"/>
  <c r="J561" i="1"/>
  <c r="P563" i="1" l="1"/>
  <c r="N561" i="1"/>
  <c r="Y560" i="1"/>
  <c r="U560" i="1"/>
  <c r="AF560" i="1"/>
  <c r="AG560" i="1" s="1"/>
  <c r="R560" i="1"/>
  <c r="S560" i="1" s="1"/>
  <c r="L561" i="1"/>
  <c r="J562" i="1"/>
  <c r="Q562" i="1"/>
  <c r="O563" i="1"/>
  <c r="I563" i="1"/>
  <c r="K562" i="1"/>
  <c r="M563" i="1" s="1"/>
  <c r="Z560" i="1" l="1"/>
  <c r="T560" i="1"/>
  <c r="V560" i="1" s="1"/>
  <c r="K563" i="1"/>
  <c r="M564" i="1" s="1"/>
  <c r="I564" i="1"/>
  <c r="O564" i="1"/>
  <c r="Q563" i="1"/>
  <c r="P564" i="1"/>
  <c r="AA560" i="1"/>
  <c r="AC560" i="1" s="1"/>
  <c r="AF561" i="1"/>
  <c r="AG561" i="1" s="1"/>
  <c r="R561" i="1"/>
  <c r="S561" i="1" s="1"/>
  <c r="J563" i="1"/>
  <c r="L562" i="1"/>
  <c r="Y561" i="1"/>
  <c r="N562" i="1"/>
  <c r="Y562" i="1" l="1"/>
  <c r="N563" i="1"/>
  <c r="O565" i="1"/>
  <c r="Q564" i="1"/>
  <c r="Z561" i="1"/>
  <c r="AA561" i="1" s="1"/>
  <c r="AC561" i="1" s="1"/>
  <c r="L563" i="1"/>
  <c r="J564" i="1"/>
  <c r="I565" i="1"/>
  <c r="K564" i="1"/>
  <c r="M565" i="1" s="1"/>
  <c r="AF562" i="1"/>
  <c r="AG562" i="1" s="1"/>
  <c r="R562" i="1"/>
  <c r="S562" i="1" s="1"/>
  <c r="Z562" i="1" s="1"/>
  <c r="P565" i="1"/>
  <c r="Y563" i="1" l="1"/>
  <c r="N564" i="1"/>
  <c r="Q565" i="1"/>
  <c r="O566" i="1"/>
  <c r="P566" i="1"/>
  <c r="AF563" i="1"/>
  <c r="AG563" i="1" s="1"/>
  <c r="R563" i="1"/>
  <c r="S563" i="1" s="1"/>
  <c r="I566" i="1"/>
  <c r="K565" i="1"/>
  <c r="M566" i="1" s="1"/>
  <c r="AA562" i="1"/>
  <c r="AC562" i="1" s="1"/>
  <c r="J565" i="1"/>
  <c r="L564" i="1"/>
  <c r="P567" i="1" l="1"/>
  <c r="Y564" i="1"/>
  <c r="N565" i="1"/>
  <c r="I567" i="1"/>
  <c r="K566" i="1"/>
  <c r="M567" i="1" s="1"/>
  <c r="J566" i="1"/>
  <c r="L565" i="1"/>
  <c r="O567" i="1"/>
  <c r="Q566" i="1"/>
  <c r="Z563" i="1"/>
  <c r="AA563" i="1" s="1"/>
  <c r="AC563" i="1" s="1"/>
  <c r="AF564" i="1"/>
  <c r="AG564" i="1" s="1"/>
  <c r="R564" i="1"/>
  <c r="S564" i="1" s="1"/>
  <c r="Z564" i="1" s="1"/>
  <c r="AF565" i="1" l="1"/>
  <c r="AG565" i="1" s="1"/>
  <c r="R565" i="1"/>
  <c r="S565" i="1" s="1"/>
  <c r="Z565" i="1" s="1"/>
  <c r="J567" i="1"/>
  <c r="L566" i="1"/>
  <c r="K567" i="1"/>
  <c r="M568" i="1" s="1"/>
  <c r="I568" i="1"/>
  <c r="Q567" i="1"/>
  <c r="O568" i="1"/>
  <c r="AA564" i="1"/>
  <c r="AC564" i="1" s="1"/>
  <c r="Y565" i="1"/>
  <c r="AA565" i="1" s="1"/>
  <c r="AC565" i="1" s="1"/>
  <c r="N566" i="1"/>
  <c r="P568" i="1"/>
  <c r="I569" i="1" l="1"/>
  <c r="K568" i="1"/>
  <c r="M569" i="1" s="1"/>
  <c r="Y566" i="1"/>
  <c r="N567" i="1"/>
  <c r="P569" i="1"/>
  <c r="AF566" i="1"/>
  <c r="AG566" i="1" s="1"/>
  <c r="R566" i="1"/>
  <c r="S566" i="1" s="1"/>
  <c r="Z566" i="1" s="1"/>
  <c r="J568" i="1"/>
  <c r="L567" i="1"/>
  <c r="Q568" i="1"/>
  <c r="O569" i="1"/>
  <c r="AA566" i="1" l="1"/>
  <c r="AC566" i="1" s="1"/>
  <c r="Q569" i="1"/>
  <c r="O570" i="1"/>
  <c r="AF567" i="1"/>
  <c r="AG567" i="1" s="1"/>
  <c r="R567" i="1"/>
  <c r="S567" i="1" s="1"/>
  <c r="P570" i="1"/>
  <c r="J569" i="1"/>
  <c r="L568" i="1"/>
  <c r="N568" i="1"/>
  <c r="Y567" i="1"/>
  <c r="I570" i="1"/>
  <c r="K569" i="1"/>
  <c r="M570" i="1" s="1"/>
  <c r="L569" i="1" l="1"/>
  <c r="J570" i="1"/>
  <c r="K570" i="1"/>
  <c r="M571" i="1" s="1"/>
  <c r="I571" i="1"/>
  <c r="P571" i="1"/>
  <c r="Z567" i="1"/>
  <c r="AA567" i="1" s="1"/>
  <c r="AC567" i="1" s="1"/>
  <c r="AF568" i="1"/>
  <c r="AG568" i="1" s="1"/>
  <c r="R568" i="1"/>
  <c r="S568" i="1" s="1"/>
  <c r="Z568" i="1" s="1"/>
  <c r="O571" i="1"/>
  <c r="Q570" i="1"/>
  <c r="N569" i="1"/>
  <c r="Y568" i="1"/>
  <c r="AA568" i="1" l="1"/>
  <c r="AC568" i="1" s="1"/>
  <c r="AF569" i="1"/>
  <c r="AG569" i="1" s="1"/>
  <c r="R569" i="1"/>
  <c r="S569" i="1" s="1"/>
  <c r="Z569" i="1" s="1"/>
  <c r="P572" i="1"/>
  <c r="Q571" i="1"/>
  <c r="O572" i="1"/>
  <c r="I572" i="1"/>
  <c r="K571" i="1"/>
  <c r="M572" i="1" s="1"/>
  <c r="L570" i="1"/>
  <c r="J571" i="1"/>
  <c r="Y569" i="1"/>
  <c r="AA569" i="1" s="1"/>
  <c r="AC569" i="1" s="1"/>
  <c r="N570" i="1"/>
  <c r="Q572" i="1" l="1"/>
  <c r="O573" i="1"/>
  <c r="AF570" i="1"/>
  <c r="AG570" i="1" s="1"/>
  <c r="R570" i="1"/>
  <c r="S570" i="1" s="1"/>
  <c r="Z570" i="1" s="1"/>
  <c r="J572" i="1"/>
  <c r="L571" i="1"/>
  <c r="I573" i="1"/>
  <c r="K572" i="1"/>
  <c r="M573" i="1" s="1"/>
  <c r="P573" i="1"/>
  <c r="Y570" i="1"/>
  <c r="N571" i="1"/>
  <c r="AA570" i="1" l="1"/>
  <c r="AC570" i="1" s="1"/>
  <c r="AF571" i="1"/>
  <c r="AG571" i="1" s="1"/>
  <c r="R571" i="1"/>
  <c r="S571" i="1" s="1"/>
  <c r="Z571" i="1" s="1"/>
  <c r="I574" i="1"/>
  <c r="K573" i="1"/>
  <c r="M574" i="1" s="1"/>
  <c r="Y571" i="1"/>
  <c r="AA571" i="1" s="1"/>
  <c r="AC571" i="1" s="1"/>
  <c r="N572" i="1"/>
  <c r="L572" i="1"/>
  <c r="J573" i="1"/>
  <c r="Q573" i="1"/>
  <c r="O574" i="1"/>
  <c r="P574" i="1"/>
  <c r="J574" i="1" l="1"/>
  <c r="L573" i="1"/>
  <c r="AF572" i="1"/>
  <c r="AG572" i="1" s="1"/>
  <c r="R572" i="1"/>
  <c r="S572" i="1" s="1"/>
  <c r="P575" i="1"/>
  <c r="O575" i="1"/>
  <c r="Q574" i="1"/>
  <c r="N573" i="1"/>
  <c r="Y572" i="1"/>
  <c r="U572" i="1"/>
  <c r="K574" i="1"/>
  <c r="M575" i="1" s="1"/>
  <c r="I575" i="1"/>
  <c r="P576" i="1" l="1"/>
  <c r="Z572" i="1"/>
  <c r="AA572" i="1" s="1"/>
  <c r="AC572" i="1" s="1"/>
  <c r="T572" i="1"/>
  <c r="V572" i="1" s="1"/>
  <c r="AF573" i="1"/>
  <c r="AG573" i="1" s="1"/>
  <c r="R573" i="1"/>
  <c r="S573" i="1" s="1"/>
  <c r="O576" i="1"/>
  <c r="Q575" i="1"/>
  <c r="I576" i="1"/>
  <c r="K575" i="1"/>
  <c r="M576" i="1" s="1"/>
  <c r="Y573" i="1"/>
  <c r="N574" i="1"/>
  <c r="L574" i="1"/>
  <c r="J575" i="1"/>
  <c r="Q576" i="1" l="1"/>
  <c r="O577" i="1"/>
  <c r="Z573" i="1"/>
  <c r="Y574" i="1"/>
  <c r="N575" i="1"/>
  <c r="AA573" i="1"/>
  <c r="AC573" i="1" s="1"/>
  <c r="AF574" i="1"/>
  <c r="AG574" i="1" s="1"/>
  <c r="R574" i="1"/>
  <c r="S574" i="1" s="1"/>
  <c r="Z574" i="1" s="1"/>
  <c r="I577" i="1"/>
  <c r="K576" i="1"/>
  <c r="M577" i="1" s="1"/>
  <c r="J576" i="1"/>
  <c r="L575" i="1"/>
  <c r="P577" i="1"/>
  <c r="AA574" i="1" l="1"/>
  <c r="AC574" i="1" s="1"/>
  <c r="AF575" i="1"/>
  <c r="AG575" i="1" s="1"/>
  <c r="R575" i="1"/>
  <c r="S575" i="1" s="1"/>
  <c r="Y575" i="1"/>
  <c r="N576" i="1"/>
  <c r="J577" i="1"/>
  <c r="L576" i="1"/>
  <c r="K577" i="1"/>
  <c r="M578" i="1" s="1"/>
  <c r="I578" i="1"/>
  <c r="O578" i="1"/>
  <c r="Q577" i="1"/>
  <c r="P578" i="1"/>
  <c r="AF576" i="1" l="1"/>
  <c r="AG576" i="1" s="1"/>
  <c r="R576" i="1"/>
  <c r="S576" i="1" s="1"/>
  <c r="Z576" i="1" s="1"/>
  <c r="Z575" i="1"/>
  <c r="I579" i="1"/>
  <c r="K578" i="1"/>
  <c r="M579" i="1" s="1"/>
  <c r="N577" i="1"/>
  <c r="Y576" i="1"/>
  <c r="AA576" i="1" s="1"/>
  <c r="AC576" i="1" s="1"/>
  <c r="L577" i="1"/>
  <c r="J578" i="1"/>
  <c r="P579" i="1"/>
  <c r="AA575" i="1"/>
  <c r="AC575" i="1" s="1"/>
  <c r="O579" i="1"/>
  <c r="Q578" i="1"/>
  <c r="AF577" i="1" l="1"/>
  <c r="AG577" i="1" s="1"/>
  <c r="R577" i="1"/>
  <c r="S577" i="1" s="1"/>
  <c r="K579" i="1"/>
  <c r="M580" i="1" s="1"/>
  <c r="I580" i="1"/>
  <c r="J579" i="1"/>
  <c r="L578" i="1"/>
  <c r="Q579" i="1"/>
  <c r="O580" i="1"/>
  <c r="P580" i="1"/>
  <c r="Y577" i="1"/>
  <c r="N578" i="1"/>
  <c r="J580" i="1" l="1"/>
  <c r="L579" i="1"/>
  <c r="O581" i="1"/>
  <c r="Q580" i="1"/>
  <c r="Y578" i="1"/>
  <c r="AA578" i="1" s="1"/>
  <c r="AC578" i="1" s="1"/>
  <c r="N579" i="1"/>
  <c r="I581" i="1"/>
  <c r="K580" i="1"/>
  <c r="M581" i="1" s="1"/>
  <c r="Z577" i="1"/>
  <c r="AF578" i="1"/>
  <c r="AG578" i="1" s="1"/>
  <c r="R578" i="1"/>
  <c r="S578" i="1" s="1"/>
  <c r="Z578" i="1" s="1"/>
  <c r="AA577" i="1"/>
  <c r="AC577" i="1" s="1"/>
  <c r="P581" i="1"/>
  <c r="I582" i="1" l="1"/>
  <c r="K581" i="1"/>
  <c r="M582" i="1" s="1"/>
  <c r="P582" i="1"/>
  <c r="Q581" i="1"/>
  <c r="O582" i="1"/>
  <c r="AF579" i="1"/>
  <c r="AG579" i="1" s="1"/>
  <c r="R579" i="1"/>
  <c r="S579" i="1" s="1"/>
  <c r="Z579" i="1" s="1"/>
  <c r="N580" i="1"/>
  <c r="Y579" i="1"/>
  <c r="L580" i="1"/>
  <c r="J581" i="1"/>
  <c r="AA579" i="1" l="1"/>
  <c r="AC579" i="1" s="1"/>
  <c r="J582" i="1"/>
  <c r="L581" i="1"/>
  <c r="Y580" i="1"/>
  <c r="N581" i="1"/>
  <c r="AF580" i="1"/>
  <c r="AG580" i="1" s="1"/>
  <c r="R580" i="1"/>
  <c r="S580" i="1" s="1"/>
  <c r="O583" i="1"/>
  <c r="Q582" i="1"/>
  <c r="P583" i="1"/>
  <c r="K582" i="1"/>
  <c r="M583" i="1" s="1"/>
  <c r="I583" i="1"/>
  <c r="O584" i="1" l="1"/>
  <c r="Q583" i="1"/>
  <c r="I584" i="1"/>
  <c r="K583" i="1"/>
  <c r="M584" i="1" s="1"/>
  <c r="P584" i="1"/>
  <c r="Z580" i="1"/>
  <c r="AA580" i="1" s="1"/>
  <c r="AC580" i="1" s="1"/>
  <c r="AF581" i="1"/>
  <c r="AG581" i="1" s="1"/>
  <c r="R581" i="1"/>
  <c r="S581" i="1" s="1"/>
  <c r="Z581" i="1" s="1"/>
  <c r="Y581" i="1"/>
  <c r="N582" i="1"/>
  <c r="L582" i="1"/>
  <c r="J583" i="1"/>
  <c r="AA581" i="1" l="1"/>
  <c r="AC581" i="1" s="1"/>
  <c r="Y582" i="1"/>
  <c r="N583" i="1"/>
  <c r="L583" i="1"/>
  <c r="J584" i="1"/>
  <c r="I585" i="1"/>
  <c r="K584" i="1"/>
  <c r="M585" i="1" s="1"/>
  <c r="AF582" i="1"/>
  <c r="AG582" i="1" s="1"/>
  <c r="R582" i="1"/>
  <c r="S582" i="1" s="1"/>
  <c r="Z582" i="1" s="1"/>
  <c r="P585" i="1"/>
  <c r="Q584" i="1"/>
  <c r="O585" i="1"/>
  <c r="I586" i="1" l="1"/>
  <c r="K585" i="1"/>
  <c r="M586" i="1" s="1"/>
  <c r="AF583" i="1"/>
  <c r="AG583" i="1" s="1"/>
  <c r="R583" i="1"/>
  <c r="S583" i="1" s="1"/>
  <c r="Z583" i="1" s="1"/>
  <c r="O586" i="1"/>
  <c r="Q585" i="1"/>
  <c r="L584" i="1"/>
  <c r="J585" i="1"/>
  <c r="N584" i="1"/>
  <c r="Y583" i="1"/>
  <c r="P586" i="1"/>
  <c r="AA582" i="1"/>
  <c r="AC582" i="1" s="1"/>
  <c r="J586" i="1" l="1"/>
  <c r="L585" i="1"/>
  <c r="Q586" i="1"/>
  <c r="O587" i="1"/>
  <c r="Y584" i="1"/>
  <c r="N585" i="1"/>
  <c r="U584" i="1"/>
  <c r="P587" i="1"/>
  <c r="AA583" i="1"/>
  <c r="AC583" i="1" s="1"/>
  <c r="AF584" i="1"/>
  <c r="AG584" i="1" s="1"/>
  <c r="R584" i="1"/>
  <c r="S584" i="1" s="1"/>
  <c r="I587" i="1"/>
  <c r="K586" i="1"/>
  <c r="M587" i="1" s="1"/>
  <c r="Z584" i="1" l="1"/>
  <c r="AA584" i="1" s="1"/>
  <c r="AC584" i="1" s="1"/>
  <c r="T584" i="1"/>
  <c r="V584" i="1" s="1"/>
  <c r="K587" i="1"/>
  <c r="M588" i="1" s="1"/>
  <c r="I588" i="1"/>
  <c r="AF585" i="1"/>
  <c r="AG585" i="1" s="1"/>
  <c r="R585" i="1"/>
  <c r="S585" i="1" s="1"/>
  <c r="Q587" i="1"/>
  <c r="O588" i="1"/>
  <c r="P588" i="1"/>
  <c r="N586" i="1"/>
  <c r="Y585" i="1"/>
  <c r="L586" i="1"/>
  <c r="J587" i="1"/>
  <c r="Z585" i="1" l="1"/>
  <c r="AA585" i="1"/>
  <c r="AC585" i="1" s="1"/>
  <c r="AF586" i="1"/>
  <c r="AG586" i="1" s="1"/>
  <c r="R586" i="1"/>
  <c r="S586" i="1" s="1"/>
  <c r="Z586" i="1" s="1"/>
  <c r="N587" i="1"/>
  <c r="Y586" i="1"/>
  <c r="K588" i="1"/>
  <c r="M589" i="1" s="1"/>
  <c r="I589" i="1"/>
  <c r="P589" i="1"/>
  <c r="L587" i="1"/>
  <c r="J588" i="1"/>
  <c r="O589" i="1"/>
  <c r="Q588" i="1"/>
  <c r="AF587" i="1" l="1"/>
  <c r="AG587" i="1" s="1"/>
  <c r="R587" i="1"/>
  <c r="S587" i="1" s="1"/>
  <c r="Z587" i="1" s="1"/>
  <c r="O590" i="1"/>
  <c r="Q589" i="1"/>
  <c r="L588" i="1"/>
  <c r="J589" i="1"/>
  <c r="P590" i="1"/>
  <c r="K589" i="1"/>
  <c r="M590" i="1" s="1"/>
  <c r="I590" i="1"/>
  <c r="AA586" i="1"/>
  <c r="AC586" i="1" s="1"/>
  <c r="N588" i="1"/>
  <c r="Y587" i="1"/>
  <c r="AA587" i="1" s="1"/>
  <c r="AC587" i="1" s="1"/>
  <c r="AF588" i="1" l="1"/>
  <c r="AG588" i="1" s="1"/>
  <c r="R588" i="1"/>
  <c r="S588" i="1" s="1"/>
  <c r="Y588" i="1"/>
  <c r="N589" i="1"/>
  <c r="J590" i="1"/>
  <c r="L589" i="1"/>
  <c r="I591" i="1"/>
  <c r="K590" i="1"/>
  <c r="M591" i="1" s="1"/>
  <c r="Q590" i="1"/>
  <c r="O591" i="1"/>
  <c r="P591" i="1"/>
  <c r="K591" i="1" l="1"/>
  <c r="M592" i="1" s="1"/>
  <c r="I592" i="1"/>
  <c r="L590" i="1"/>
  <c r="J591" i="1"/>
  <c r="AF589" i="1"/>
  <c r="AG589" i="1" s="1"/>
  <c r="R589" i="1"/>
  <c r="S589" i="1" s="1"/>
  <c r="Z589" i="1" s="1"/>
  <c r="Q591" i="1"/>
  <c r="O592" i="1"/>
  <c r="Z588" i="1"/>
  <c r="N590" i="1"/>
  <c r="Y589" i="1"/>
  <c r="P592" i="1"/>
  <c r="AA588" i="1"/>
  <c r="AC588" i="1" s="1"/>
  <c r="P593" i="1" l="1"/>
  <c r="Y590" i="1"/>
  <c r="N591" i="1"/>
  <c r="O593" i="1"/>
  <c r="Q592" i="1"/>
  <c r="AA589" i="1"/>
  <c r="AC589" i="1" s="1"/>
  <c r="I593" i="1"/>
  <c r="K592" i="1"/>
  <c r="M593" i="1" s="1"/>
  <c r="L591" i="1"/>
  <c r="J592" i="1"/>
  <c r="AF590" i="1"/>
  <c r="AG590" i="1" s="1"/>
  <c r="R590" i="1"/>
  <c r="S590" i="1" s="1"/>
  <c r="Z590" i="1" s="1"/>
  <c r="AA590" i="1" l="1"/>
  <c r="AC590" i="1" s="1"/>
  <c r="L592" i="1"/>
  <c r="J593" i="1"/>
  <c r="Y591" i="1"/>
  <c r="AA591" i="1" s="1"/>
  <c r="AC591" i="1" s="1"/>
  <c r="N592" i="1"/>
  <c r="K593" i="1"/>
  <c r="M594" i="1" s="1"/>
  <c r="I594" i="1"/>
  <c r="O594" i="1"/>
  <c r="Q593" i="1"/>
  <c r="AF591" i="1"/>
  <c r="AG591" i="1" s="1"/>
  <c r="R591" i="1"/>
  <c r="S591" i="1" s="1"/>
  <c r="Z591" i="1" s="1"/>
  <c r="P594" i="1"/>
  <c r="AF592" i="1" l="1"/>
  <c r="AG592" i="1" s="1"/>
  <c r="R592" i="1"/>
  <c r="S592" i="1" s="1"/>
  <c r="Z592" i="1" s="1"/>
  <c r="I595" i="1"/>
  <c r="K594" i="1"/>
  <c r="M595" i="1" s="1"/>
  <c r="O595" i="1"/>
  <c r="Q594" i="1"/>
  <c r="P595" i="1"/>
  <c r="J594" i="1"/>
  <c r="L593" i="1"/>
  <c r="Y592" i="1"/>
  <c r="AA592" i="1" s="1"/>
  <c r="AC592" i="1" s="1"/>
  <c r="N593" i="1"/>
  <c r="AF593" i="1" l="1"/>
  <c r="AG593" i="1" s="1"/>
  <c r="R593" i="1"/>
  <c r="S593" i="1" s="1"/>
  <c r="Z593" i="1" s="1"/>
  <c r="Y593" i="1"/>
  <c r="N594" i="1"/>
  <c r="Q595" i="1"/>
  <c r="O596" i="1"/>
  <c r="I596" i="1"/>
  <c r="K595" i="1"/>
  <c r="M596" i="1" s="1"/>
  <c r="J595" i="1"/>
  <c r="L594" i="1"/>
  <c r="P596" i="1"/>
  <c r="P597" i="1" l="1"/>
  <c r="AA593" i="1"/>
  <c r="AC593" i="1" s="1"/>
  <c r="Q596" i="1"/>
  <c r="O597" i="1"/>
  <c r="AF594" i="1"/>
  <c r="AG594" i="1" s="1"/>
  <c r="R594" i="1"/>
  <c r="S594" i="1" s="1"/>
  <c r="Z594" i="1" s="1"/>
  <c r="K596" i="1"/>
  <c r="M597" i="1" s="1"/>
  <c r="I597" i="1"/>
  <c r="Y594" i="1"/>
  <c r="N595" i="1"/>
  <c r="J596" i="1"/>
  <c r="L595" i="1"/>
  <c r="N596" i="1" l="1"/>
  <c r="Y595" i="1"/>
  <c r="O598" i="1"/>
  <c r="Q597" i="1"/>
  <c r="K597" i="1"/>
  <c r="M598" i="1" s="1"/>
  <c r="I598" i="1"/>
  <c r="L596" i="1"/>
  <c r="J597" i="1"/>
  <c r="AF595" i="1"/>
  <c r="AG595" i="1" s="1"/>
  <c r="R595" i="1"/>
  <c r="S595" i="1" s="1"/>
  <c r="Z595" i="1" s="1"/>
  <c r="AA594" i="1"/>
  <c r="AC594" i="1" s="1"/>
  <c r="P598" i="1"/>
  <c r="Y596" i="1" l="1"/>
  <c r="N597" i="1"/>
  <c r="U596" i="1"/>
  <c r="L597" i="1"/>
  <c r="J598" i="1"/>
  <c r="I599" i="1"/>
  <c r="K598" i="1"/>
  <c r="M599" i="1" s="1"/>
  <c r="AA595" i="1"/>
  <c r="AC595" i="1" s="1"/>
  <c r="P599" i="1"/>
  <c r="O599" i="1"/>
  <c r="Q598" i="1"/>
  <c r="AF596" i="1"/>
  <c r="AG596" i="1" s="1"/>
  <c r="R596" i="1"/>
  <c r="S596" i="1" s="1"/>
  <c r="Z596" i="1" l="1"/>
  <c r="T596" i="1"/>
  <c r="V596" i="1" s="1"/>
  <c r="J599" i="1"/>
  <c r="L598" i="1"/>
  <c r="Y597" i="1"/>
  <c r="N598" i="1"/>
  <c r="AF597" i="1"/>
  <c r="AG597" i="1" s="1"/>
  <c r="R597" i="1"/>
  <c r="S597" i="1" s="1"/>
  <c r="I600" i="1"/>
  <c r="K599" i="1"/>
  <c r="M600" i="1" s="1"/>
  <c r="Q599" i="1"/>
  <c r="O600" i="1"/>
  <c r="P600" i="1"/>
  <c r="AA596" i="1"/>
  <c r="AC596" i="1" s="1"/>
  <c r="P601" i="1" l="1"/>
  <c r="O601" i="1"/>
  <c r="Q600" i="1"/>
  <c r="Y598" i="1"/>
  <c r="AA598" i="1" s="1"/>
  <c r="AC598" i="1" s="1"/>
  <c r="N599" i="1"/>
  <c r="K600" i="1"/>
  <c r="M601" i="1" s="1"/>
  <c r="I601" i="1"/>
  <c r="AF598" i="1"/>
  <c r="AG598" i="1" s="1"/>
  <c r="R598" i="1"/>
  <c r="S598" i="1" s="1"/>
  <c r="Z598" i="1" s="1"/>
  <c r="J600" i="1"/>
  <c r="L599" i="1"/>
  <c r="Z597" i="1"/>
  <c r="AA597" i="1" s="1"/>
  <c r="AC597" i="1" s="1"/>
  <c r="AF599" i="1" l="1"/>
  <c r="AG599" i="1" s="1"/>
  <c r="R599" i="1"/>
  <c r="S599" i="1" s="1"/>
  <c r="L600" i="1"/>
  <c r="J601" i="1"/>
  <c r="N600" i="1"/>
  <c r="Y599" i="1"/>
  <c r="O602" i="1"/>
  <c r="Q601" i="1"/>
  <c r="I602" i="1"/>
  <c r="K601" i="1"/>
  <c r="M602" i="1" s="1"/>
  <c r="P602" i="1"/>
  <c r="AF600" i="1" l="1"/>
  <c r="AG600" i="1" s="1"/>
  <c r="R600" i="1"/>
  <c r="S600" i="1" s="1"/>
  <c r="Z600" i="1" s="1"/>
  <c r="J602" i="1"/>
  <c r="L601" i="1"/>
  <c r="K602" i="1"/>
  <c r="M603" i="1" s="1"/>
  <c r="I603" i="1"/>
  <c r="Z599" i="1"/>
  <c r="AA599" i="1" s="1"/>
  <c r="AC599" i="1" s="1"/>
  <c r="Q602" i="1"/>
  <c r="O603" i="1"/>
  <c r="P603" i="1"/>
  <c r="Y600" i="1"/>
  <c r="AA600" i="1" s="1"/>
  <c r="AC600" i="1" s="1"/>
  <c r="N601" i="1"/>
  <c r="I604" i="1" l="1"/>
  <c r="K603" i="1"/>
  <c r="M604" i="1" s="1"/>
  <c r="N602" i="1"/>
  <c r="Y601" i="1"/>
  <c r="P604" i="1"/>
  <c r="L602" i="1"/>
  <c r="J603" i="1"/>
  <c r="AF601" i="1"/>
  <c r="AG601" i="1" s="1"/>
  <c r="R601" i="1"/>
  <c r="S601" i="1" s="1"/>
  <c r="Z601" i="1" s="1"/>
  <c r="O604" i="1"/>
  <c r="Q603" i="1"/>
  <c r="L603" i="1" l="1"/>
  <c r="J604" i="1"/>
  <c r="P605" i="1"/>
  <c r="Q604" i="1"/>
  <c r="O605" i="1"/>
  <c r="AA601" i="1"/>
  <c r="AC601" i="1" s="1"/>
  <c r="AF602" i="1"/>
  <c r="AG602" i="1" s="1"/>
  <c r="R602" i="1"/>
  <c r="S602" i="1" s="1"/>
  <c r="N603" i="1"/>
  <c r="Y602" i="1"/>
  <c r="I605" i="1"/>
  <c r="K604" i="1"/>
  <c r="M605" i="1" s="1"/>
  <c r="P606" i="1" l="1"/>
  <c r="O606" i="1"/>
  <c r="Q605" i="1"/>
  <c r="K605" i="1"/>
  <c r="M606" i="1" s="1"/>
  <c r="I606" i="1"/>
  <c r="AF603" i="1"/>
  <c r="AG603" i="1" s="1"/>
  <c r="R603" i="1"/>
  <c r="S603" i="1" s="1"/>
  <c r="Z603" i="1" s="1"/>
  <c r="J605" i="1"/>
  <c r="L604" i="1"/>
  <c r="Z602" i="1"/>
  <c r="AA602" i="1" s="1"/>
  <c r="AC602" i="1" s="1"/>
  <c r="Y603" i="1"/>
  <c r="N604" i="1"/>
  <c r="AA603" i="1" l="1"/>
  <c r="AC603" i="1" s="1"/>
  <c r="AF604" i="1"/>
  <c r="AG604" i="1" s="1"/>
  <c r="R604" i="1"/>
  <c r="S604" i="1" s="1"/>
  <c r="I607" i="1"/>
  <c r="K606" i="1"/>
  <c r="M607" i="1" s="1"/>
  <c r="Y604" i="1"/>
  <c r="N605" i="1"/>
  <c r="O607" i="1"/>
  <c r="Q606" i="1"/>
  <c r="P607" i="1"/>
  <c r="L605" i="1"/>
  <c r="J606" i="1"/>
  <c r="J607" i="1" l="1"/>
  <c r="L606" i="1"/>
  <c r="Q607" i="1"/>
  <c r="O608" i="1"/>
  <c r="AF605" i="1"/>
  <c r="AG605" i="1" s="1"/>
  <c r="R605" i="1"/>
  <c r="S605" i="1" s="1"/>
  <c r="Z605" i="1" s="1"/>
  <c r="Y605" i="1"/>
  <c r="N606" i="1"/>
  <c r="I608" i="1"/>
  <c r="K607" i="1"/>
  <c r="M608" i="1" s="1"/>
  <c r="Z604" i="1"/>
  <c r="AA604" i="1" s="1"/>
  <c r="AC604" i="1" s="1"/>
  <c r="P608" i="1"/>
  <c r="P609" i="1" l="1"/>
  <c r="Q608" i="1"/>
  <c r="O609" i="1"/>
  <c r="Y606" i="1"/>
  <c r="AA606" i="1" s="1"/>
  <c r="AC606" i="1" s="1"/>
  <c r="N607" i="1"/>
  <c r="AA605" i="1"/>
  <c r="AC605" i="1" s="1"/>
  <c r="K608" i="1"/>
  <c r="M609" i="1" s="1"/>
  <c r="I609" i="1"/>
  <c r="AF606" i="1"/>
  <c r="AG606" i="1" s="1"/>
  <c r="R606" i="1"/>
  <c r="S606" i="1" s="1"/>
  <c r="Z606" i="1" s="1"/>
  <c r="J608" i="1"/>
  <c r="L607" i="1"/>
  <c r="N608" i="1" l="1"/>
  <c r="Y607" i="1"/>
  <c r="AF607" i="1"/>
  <c r="AG607" i="1" s="1"/>
  <c r="R607" i="1"/>
  <c r="S607" i="1" s="1"/>
  <c r="Z607" i="1" s="1"/>
  <c r="L608" i="1"/>
  <c r="J609" i="1"/>
  <c r="O610" i="1"/>
  <c r="Q609" i="1"/>
  <c r="P610" i="1"/>
  <c r="K609" i="1"/>
  <c r="M610" i="1" s="1"/>
  <c r="I610" i="1"/>
  <c r="Y608" i="1" l="1"/>
  <c r="N609" i="1"/>
  <c r="U608" i="1"/>
  <c r="L609" i="1"/>
  <c r="J610" i="1"/>
  <c r="P611" i="1"/>
  <c r="I611" i="1"/>
  <c r="K610" i="1"/>
  <c r="M611" i="1" s="1"/>
  <c r="AA607" i="1"/>
  <c r="AC607" i="1" s="1"/>
  <c r="O611" i="1"/>
  <c r="Q610" i="1"/>
  <c r="AF608" i="1"/>
  <c r="AG608" i="1" s="1"/>
  <c r="R608" i="1"/>
  <c r="S608" i="1" s="1"/>
  <c r="Z608" i="1" l="1"/>
  <c r="T608" i="1"/>
  <c r="V608" i="1" s="1"/>
  <c r="Y609" i="1"/>
  <c r="N610" i="1"/>
  <c r="K611" i="1"/>
  <c r="M612" i="1" s="1"/>
  <c r="I612" i="1"/>
  <c r="P612" i="1"/>
  <c r="J611" i="1"/>
  <c r="L610" i="1"/>
  <c r="Q611" i="1"/>
  <c r="O612" i="1"/>
  <c r="AF609" i="1"/>
  <c r="AG609" i="1" s="1"/>
  <c r="R609" i="1"/>
  <c r="S609" i="1" s="1"/>
  <c r="AA608" i="1"/>
  <c r="AC608" i="1" s="1"/>
  <c r="K612" i="1" l="1"/>
  <c r="M613" i="1" s="1"/>
  <c r="I613" i="1"/>
  <c r="O613" i="1"/>
  <c r="Q612" i="1"/>
  <c r="Y610" i="1"/>
  <c r="N611" i="1"/>
  <c r="J612" i="1"/>
  <c r="L611" i="1"/>
  <c r="Z609" i="1"/>
  <c r="AA609" i="1" s="1"/>
  <c r="AC609" i="1" s="1"/>
  <c r="AF610" i="1"/>
  <c r="AG610" i="1" s="1"/>
  <c r="R610" i="1"/>
  <c r="S610" i="1" s="1"/>
  <c r="Z610" i="1" s="1"/>
  <c r="P613" i="1"/>
  <c r="Y611" i="1" l="1"/>
  <c r="N612" i="1"/>
  <c r="P614" i="1"/>
  <c r="AF611" i="1"/>
  <c r="AG611" i="1" s="1"/>
  <c r="R611" i="1"/>
  <c r="S611" i="1" s="1"/>
  <c r="Z611" i="1" s="1"/>
  <c r="L612" i="1"/>
  <c r="J613" i="1"/>
  <c r="AA610" i="1"/>
  <c r="AC610" i="1" s="1"/>
  <c r="Q613" i="1"/>
  <c r="O614" i="1"/>
  <c r="I614" i="1"/>
  <c r="K613" i="1"/>
  <c r="M614" i="1" s="1"/>
  <c r="P615" i="1" l="1"/>
  <c r="K614" i="1"/>
  <c r="M615" i="1" s="1"/>
  <c r="I615" i="1"/>
  <c r="AF612" i="1"/>
  <c r="AG612" i="1" s="1"/>
  <c r="R612" i="1"/>
  <c r="S612" i="1" s="1"/>
  <c r="Q614" i="1"/>
  <c r="O615" i="1"/>
  <c r="J614" i="1"/>
  <c r="L613" i="1"/>
  <c r="Y612" i="1"/>
  <c r="N613" i="1"/>
  <c r="AA611" i="1"/>
  <c r="AC611" i="1" s="1"/>
  <c r="I616" i="1" l="1"/>
  <c r="K615" i="1"/>
  <c r="M616" i="1" s="1"/>
  <c r="N614" i="1"/>
  <c r="Y613" i="1"/>
  <c r="AF613" i="1"/>
  <c r="AG613" i="1" s="1"/>
  <c r="R613" i="1"/>
  <c r="S613" i="1" s="1"/>
  <c r="Z613" i="1" s="1"/>
  <c r="L614" i="1"/>
  <c r="J615" i="1"/>
  <c r="Z612" i="1"/>
  <c r="AA612" i="1"/>
  <c r="AC612" i="1" s="1"/>
  <c r="P616" i="1"/>
  <c r="O616" i="1"/>
  <c r="Q615" i="1"/>
  <c r="P617" i="1" l="1"/>
  <c r="N615" i="1"/>
  <c r="Y614" i="1"/>
  <c r="AA613" i="1"/>
  <c r="AC613" i="1" s="1"/>
  <c r="AF614" i="1"/>
  <c r="AG614" i="1" s="1"/>
  <c r="R614" i="1"/>
  <c r="S614" i="1" s="1"/>
  <c r="Z614" i="1" s="1"/>
  <c r="Q616" i="1"/>
  <c r="O617" i="1"/>
  <c r="L615" i="1"/>
  <c r="J616" i="1"/>
  <c r="I617" i="1"/>
  <c r="K616" i="1"/>
  <c r="M617" i="1" s="1"/>
  <c r="AA614" i="1" l="1"/>
  <c r="AC614" i="1" s="1"/>
  <c r="J617" i="1"/>
  <c r="L616" i="1"/>
  <c r="AF615" i="1"/>
  <c r="AG615" i="1" s="1"/>
  <c r="R615" i="1"/>
  <c r="S615" i="1" s="1"/>
  <c r="Y615" i="1"/>
  <c r="N616" i="1"/>
  <c r="O618" i="1"/>
  <c r="Q617" i="1"/>
  <c r="K617" i="1"/>
  <c r="M618" i="1" s="1"/>
  <c r="I618" i="1"/>
  <c r="P618" i="1"/>
  <c r="AF616" i="1" l="1"/>
  <c r="AG616" i="1" s="1"/>
  <c r="R616" i="1"/>
  <c r="S616" i="1" s="1"/>
  <c r="Z616" i="1" s="1"/>
  <c r="P619" i="1"/>
  <c r="Z615" i="1"/>
  <c r="AA615" i="1" s="1"/>
  <c r="AC615" i="1" s="1"/>
  <c r="O619" i="1"/>
  <c r="Q618" i="1"/>
  <c r="I619" i="1"/>
  <c r="K618" i="1"/>
  <c r="M619" i="1" s="1"/>
  <c r="Y616" i="1"/>
  <c r="N617" i="1"/>
  <c r="L617" i="1"/>
  <c r="J618" i="1"/>
  <c r="AA616" i="1" l="1"/>
  <c r="AC616" i="1" s="1"/>
  <c r="P620" i="1"/>
  <c r="AF617" i="1"/>
  <c r="AG617" i="1" s="1"/>
  <c r="R617" i="1"/>
  <c r="S617" i="1" s="1"/>
  <c r="Z617" i="1" s="1"/>
  <c r="I620" i="1"/>
  <c r="K620" i="1" s="1"/>
  <c r="K619" i="1"/>
  <c r="M620" i="1" s="1"/>
  <c r="J619" i="1"/>
  <c r="L618" i="1"/>
  <c r="Y617" i="1"/>
  <c r="N618" i="1"/>
  <c r="Q619" i="1"/>
  <c r="O620" i="1"/>
  <c r="Q620" i="1" l="1"/>
  <c r="AF618" i="1"/>
  <c r="AG618" i="1" s="1"/>
  <c r="R618" i="1"/>
  <c r="S618" i="1" s="1"/>
  <c r="Z618" i="1" s="1"/>
  <c r="AA617" i="1"/>
  <c r="AC617" i="1" s="1"/>
  <c r="Y618" i="1"/>
  <c r="AA618" i="1" s="1"/>
  <c r="AC618" i="1" s="1"/>
  <c r="N619" i="1"/>
  <c r="J620" i="1"/>
  <c r="L620" i="1" s="1"/>
  <c r="L619" i="1"/>
  <c r="AF619" i="1" l="1"/>
  <c r="AG619" i="1" s="1"/>
  <c r="R619" i="1"/>
  <c r="S619" i="1" s="1"/>
  <c r="Z619" i="1" s="1"/>
  <c r="N620" i="1"/>
  <c r="Y619" i="1"/>
  <c r="AA619" i="1" s="1"/>
  <c r="AC619" i="1" s="1"/>
  <c r="Y620" i="1"/>
  <c r="U620" i="1"/>
  <c r="AF620" i="1" l="1"/>
  <c r="AG620" i="1" s="1"/>
  <c r="R620" i="1"/>
  <c r="S620" i="1" s="1"/>
  <c r="Z620" i="1" l="1"/>
  <c r="AA620" i="1" s="1"/>
  <c r="AC620" i="1" s="1"/>
  <c r="AC5" i="1" s="1"/>
  <c r="AC4" i="1" s="1"/>
  <c r="T620" i="1"/>
  <c r="V620" i="1" s="1"/>
</calcChain>
</file>

<file path=xl/sharedStrings.xml><?xml version="1.0" encoding="utf-8"?>
<sst xmlns="http://schemas.openxmlformats.org/spreadsheetml/2006/main" count="34" uniqueCount="34">
  <si>
    <t>Anual</t>
  </si>
  <si>
    <t>Mensal</t>
  </si>
  <si>
    <r>
      <rPr>
        <b/>
        <sz val="11"/>
        <rFont val="Aptos Narrow"/>
        <family val="2"/>
        <scheme val="minor"/>
      </rPr>
      <t>TR:</t>
    </r>
    <r>
      <rPr>
        <sz val="11"/>
        <rFont val="Aptos Narrow"/>
        <family val="2"/>
        <scheme val="minor"/>
      </rPr>
      <t xml:space="preserve"> Taxa Remuneração do Investimento/Custo</t>
    </r>
  </si>
  <si>
    <t>TIR anual</t>
  </si>
  <si>
    <t>Taxa linear de Depreciação</t>
  </si>
  <si>
    <t>TIR mensal</t>
  </si>
  <si>
    <t>MÊS</t>
  </si>
  <si>
    <t>ANO</t>
  </si>
  <si>
    <r>
      <rPr>
        <b/>
        <sz val="11"/>
        <rFont val="Aptos Narrow"/>
        <family val="2"/>
        <scheme val="minor"/>
      </rPr>
      <t>IGPDI</t>
    </r>
    <r>
      <rPr>
        <sz val="11"/>
        <rFont val="Aptos Narrow"/>
        <family val="2"/>
        <scheme val="minor"/>
      </rPr>
      <t xml:space="preserve"> 
</t>
    </r>
    <r>
      <rPr>
        <sz val="8"/>
        <rFont val="Aptos Narrow"/>
        <family val="2"/>
        <scheme val="minor"/>
      </rPr>
      <t>mensal</t>
    </r>
  </si>
  <si>
    <r>
      <rPr>
        <b/>
        <sz val="11"/>
        <rFont val="Aptos Narrow"/>
        <family val="2"/>
        <scheme val="minor"/>
      </rPr>
      <t>IGPDI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acumulado últimos 120 meses</t>
    </r>
  </si>
  <si>
    <r>
      <rPr>
        <b/>
        <sz val="11"/>
        <rFont val="Aptos Narrow"/>
        <family val="2"/>
        <scheme val="minor"/>
      </rPr>
      <t>IGPDI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acumulado histórico</t>
    </r>
  </si>
  <si>
    <r>
      <rPr>
        <b/>
        <sz val="11"/>
        <rFont val="Aptos Narrow"/>
        <family val="2"/>
        <scheme val="minor"/>
      </rPr>
      <t>IGPDI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acumulado por ano</t>
    </r>
  </si>
  <si>
    <r>
      <t xml:space="preserve">INVESTIMENTO </t>
    </r>
    <r>
      <rPr>
        <sz val="8"/>
        <rFont val="Aptos Narrow"/>
        <family val="2"/>
        <scheme val="minor"/>
      </rPr>
      <t>(Realizado / Projetado)</t>
    </r>
  </si>
  <si>
    <r>
      <rPr>
        <b/>
        <sz val="11"/>
        <rFont val="Aptos Narrow"/>
        <family val="2"/>
        <scheme val="minor"/>
      </rPr>
      <t>INVESTIMENTO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(Base para cálculo da Depreciação sem correção)</t>
    </r>
  </si>
  <si>
    <r>
      <rPr>
        <b/>
        <sz val="11"/>
        <rFont val="Aptos Narrow"/>
        <family val="2"/>
        <scheme val="minor"/>
      </rPr>
      <t>INVESTIMENTO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(Base para cálculo da Depreciação com correção)</t>
    </r>
  </si>
  <si>
    <r>
      <rPr>
        <b/>
        <sz val="18"/>
        <rFont val="Aptos Narrow"/>
        <family val="2"/>
        <scheme val="minor"/>
      </rPr>
      <t>DEP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(Adição e sem correção)</t>
    </r>
  </si>
  <si>
    <r>
      <rPr>
        <b/>
        <sz val="18"/>
        <rFont val="Aptos Narrow"/>
        <family val="2"/>
        <scheme val="minor"/>
      </rPr>
      <t>DEP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(Adição e com correção)</t>
    </r>
  </si>
  <si>
    <r>
      <rPr>
        <b/>
        <sz val="11"/>
        <rFont val="Aptos Narrow"/>
        <family val="2"/>
        <scheme val="minor"/>
      </rPr>
      <t>DEPRECIAÇÃO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(realizada acumulada e sem correção)</t>
    </r>
  </si>
  <si>
    <r>
      <rPr>
        <b/>
        <sz val="11"/>
        <rFont val="Aptos Narrow"/>
        <family val="2"/>
        <scheme val="minor"/>
      </rPr>
      <t>DEPRECIAÇÃO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(realizada acumulada e com correção)</t>
    </r>
  </si>
  <si>
    <r>
      <rPr>
        <b/>
        <sz val="11"/>
        <rFont val="Aptos Narrow"/>
        <family val="2"/>
        <scheme val="minor"/>
      </rPr>
      <t>INVESTIMENTO</t>
    </r>
    <r>
      <rPr>
        <b/>
        <sz val="15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(acumulado sem correção e sem desconto)</t>
    </r>
  </si>
  <si>
    <r>
      <rPr>
        <b/>
        <sz val="11"/>
        <rFont val="Aptos Narrow"/>
        <family val="2"/>
        <scheme val="minor"/>
      </rPr>
      <t>INVESTIMENTO</t>
    </r>
    <r>
      <rPr>
        <b/>
        <sz val="15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(acumulado com correção e sem desconto)</t>
    </r>
  </si>
  <si>
    <r>
      <rPr>
        <b/>
        <sz val="18"/>
        <rFont val="Aptos Narrow"/>
        <family val="2"/>
        <scheme val="minor"/>
      </rPr>
      <t xml:space="preserve">INV 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(Investimento líquido acumulado sem correção)</t>
    </r>
  </si>
  <si>
    <r>
      <rPr>
        <b/>
        <sz val="18"/>
        <rFont val="Aptos Narrow"/>
        <family val="2"/>
        <scheme val="minor"/>
      </rPr>
      <t xml:space="preserve">INV 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(Investimento líquido acumulado com correção)</t>
    </r>
  </si>
  <si>
    <r>
      <t xml:space="preserve">INV . TR
</t>
    </r>
    <r>
      <rPr>
        <sz val="10"/>
        <rFont val="Aptos Narrow"/>
        <family val="2"/>
        <scheme val="minor"/>
      </rPr>
      <t>(Mensal)</t>
    </r>
  </si>
  <si>
    <r>
      <t xml:space="preserve">INV . TR 
</t>
    </r>
    <r>
      <rPr>
        <sz val="8"/>
        <rFont val="Aptos Narrow"/>
        <family val="2"/>
        <scheme val="minor"/>
      </rPr>
      <t>(Totais anuais)</t>
    </r>
  </si>
  <si>
    <r>
      <rPr>
        <b/>
        <sz val="18"/>
        <rFont val="Aptos Narrow"/>
        <family val="2"/>
        <scheme val="minor"/>
      </rPr>
      <t>DEP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(Adição - Totais anuais)</t>
    </r>
  </si>
  <si>
    <r>
      <rPr>
        <b/>
        <sz val="18"/>
        <rFont val="Aptos Narrow"/>
        <family val="2"/>
        <scheme val="minor"/>
      </rPr>
      <t>INV.TR + DEP</t>
    </r>
    <r>
      <rPr>
        <b/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(Totais anuais)</t>
    </r>
  </si>
  <si>
    <r>
      <rPr>
        <b/>
        <sz val="18"/>
        <rFont val="Aptos Narrow"/>
        <family val="2"/>
        <scheme val="minor"/>
      </rPr>
      <t>DEP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Impacto na Margem DEP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 xml:space="preserve"> (Valor Presente)</t>
    </r>
  </si>
  <si>
    <r>
      <rPr>
        <b/>
        <sz val="18"/>
        <rFont val="Aptos Narrow"/>
        <family val="2"/>
        <scheme val="minor"/>
      </rPr>
      <t>INV . TR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Impacto na Margem DEP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 xml:space="preserve"> (Valor Presente)</t>
    </r>
  </si>
  <si>
    <r>
      <rPr>
        <b/>
        <sz val="14"/>
        <rFont val="Aptos Narrow"/>
        <family val="2"/>
        <scheme val="minor"/>
      </rPr>
      <t>Impacto na Margem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 xml:space="preserve"> (Valor Presente)</t>
    </r>
  </si>
  <si>
    <r>
      <rPr>
        <b/>
        <sz val="12"/>
        <rFont val="Aptos Narrow"/>
        <family val="2"/>
        <scheme val="minor"/>
      </rPr>
      <t xml:space="preserve">FLUXO DE CAIXA </t>
    </r>
    <r>
      <rPr>
        <sz val="8"/>
        <rFont val="Aptos Narrow"/>
        <family val="2"/>
        <scheme val="minor"/>
      </rPr>
      <t>Gerado pelos Investimentos realizados</t>
    </r>
  </si>
  <si>
    <r>
      <rPr>
        <b/>
        <sz val="11"/>
        <rFont val="Aptos Narrow"/>
        <family val="2"/>
        <scheme val="minor"/>
      </rPr>
      <t>DEPRECIAÇÃO Final de Período</t>
    </r>
    <r>
      <rPr>
        <sz val="11"/>
        <rFont val="Aptos Narrow"/>
        <family val="2"/>
        <scheme val="minor"/>
      </rPr>
      <t xml:space="preserve">
</t>
    </r>
    <r>
      <rPr>
        <sz val="8"/>
        <rFont val="Aptos Narrow"/>
        <family val="2"/>
        <scheme val="minor"/>
      </rPr>
      <t>(realizada acumulada e corrigido)</t>
    </r>
  </si>
  <si>
    <r>
      <rPr>
        <b/>
        <sz val="11"/>
        <rFont val="Aptos Narrow"/>
        <family val="2"/>
        <scheme val="minor"/>
      </rPr>
      <t xml:space="preserve">INV Final de Período
</t>
    </r>
    <r>
      <rPr>
        <sz val="8"/>
        <rFont val="Aptos Narrow"/>
        <family val="2"/>
        <scheme val="minor"/>
      </rPr>
      <t>(Investimento líquido acumulado corrigido)</t>
    </r>
  </si>
  <si>
    <r>
      <t xml:space="preserve">PLANILHA REGULATÓRIA - CÁLCULO DO CUSTO DO CAPITAL E DA DEPRECIAÇÃO   - </t>
    </r>
    <r>
      <rPr>
        <b/>
        <sz val="18"/>
        <rFont val="Aptos Narrow"/>
        <family val="2"/>
        <scheme val="minor"/>
      </rPr>
      <t>SERGAS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</si>
</sst>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d/m;@"/>
    <numFmt numFmtId="165" formatCode="#,##0.0000000000000000"/>
    <numFmt numFmtId="166" formatCode="0.000"/>
    <numFmt numFmtId="167" formatCode="#,##0.0"/>
    <numFmt numFmtId="168" formatCode="#,##0.00000000"/>
    <numFmt numFmtId="169" formatCode="0.000%"/>
    <numFmt numFmtId="170" formatCode="_-* #,##0_-;\-* #,##0_-;_-* &quot;-&quot;??_-;_-@_-"/>
    <numFmt numFmtId="171" formatCode="0.0000000%"/>
    <numFmt numFmtId="172" formatCode="0.0"/>
    <numFmt numFmtId="173" formatCode="[$-416]mmm\-yy;@"/>
    <numFmt numFmtId="17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3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5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4" fontId="2" fillId="2" borderId="0" xfId="0" applyNumberFormat="1" applyFont="1" applyFill="1"/>
    <xf numFmtId="166" fontId="2" fillId="2" borderId="0" xfId="0" applyNumberFormat="1" applyFont="1" applyFill="1"/>
    <xf numFmtId="167" fontId="2" fillId="2" borderId="0" xfId="0" applyNumberFormat="1" applyFont="1" applyFill="1"/>
    <xf numFmtId="43" fontId="2" fillId="2" borderId="0" xfId="0" applyNumberFormat="1" applyFont="1" applyFill="1"/>
    <xf numFmtId="168" fontId="2" fillId="2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166" fontId="2" fillId="4" borderId="5" xfId="0" applyNumberFormat="1" applyFont="1" applyFill="1" applyBorder="1"/>
    <xf numFmtId="167" fontId="2" fillId="4" borderId="6" xfId="0" applyNumberFormat="1" applyFont="1" applyFill="1" applyBorder="1"/>
    <xf numFmtId="166" fontId="2" fillId="4" borderId="6" xfId="0" applyNumberFormat="1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9" fontId="2" fillId="5" borderId="1" xfId="0" applyNumberFormat="1" applyFont="1" applyFill="1" applyBorder="1" applyAlignment="1">
      <alignment horizontal="center"/>
    </xf>
    <xf numFmtId="169" fontId="2" fillId="5" borderId="1" xfId="2" applyNumberFormat="1" applyFont="1" applyFill="1" applyBorder="1" applyAlignment="1" applyProtection="1">
      <alignment horizontal="center"/>
    </xf>
    <xf numFmtId="170" fontId="2" fillId="2" borderId="0" xfId="0" applyNumberFormat="1" applyFont="1" applyFill="1"/>
    <xf numFmtId="4" fontId="4" fillId="2" borderId="0" xfId="0" applyNumberFormat="1" applyFont="1" applyFill="1" applyAlignment="1">
      <alignment vertical="top"/>
    </xf>
    <xf numFmtId="166" fontId="2" fillId="4" borderId="13" xfId="0" applyNumberFormat="1" applyFont="1" applyFill="1" applyBorder="1"/>
    <xf numFmtId="171" fontId="7" fillId="2" borderId="1" xfId="2" applyNumberFormat="1" applyFont="1" applyFill="1" applyBorder="1" applyAlignment="1" applyProtection="1">
      <alignment horizontal="center"/>
    </xf>
    <xf numFmtId="0" fontId="2" fillId="4" borderId="14" xfId="0" applyFont="1" applyFill="1" applyBorder="1"/>
    <xf numFmtId="171" fontId="3" fillId="2" borderId="1" xfId="2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3" fillId="2" borderId="16" xfId="0" applyFont="1" applyFill="1" applyBorder="1"/>
    <xf numFmtId="0" fontId="3" fillId="2" borderId="0" xfId="0" applyFont="1" applyFill="1"/>
    <xf numFmtId="4" fontId="2" fillId="2" borderId="0" xfId="0" applyNumberFormat="1" applyFont="1" applyFill="1" applyAlignment="1">
      <alignment vertical="top" wrapText="1"/>
    </xf>
    <xf numFmtId="166" fontId="2" fillId="4" borderId="13" xfId="0" applyNumberFormat="1" applyFont="1" applyFill="1" applyBorder="1" applyAlignment="1">
      <alignment vertical="top" wrapText="1"/>
    </xf>
    <xf numFmtId="166" fontId="2" fillId="4" borderId="0" xfId="0" applyNumberFormat="1" applyFont="1" applyFill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173" fontId="2" fillId="5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  <protection locked="0"/>
    </xf>
    <xf numFmtId="166" fontId="2" fillId="7" borderId="1" xfId="0" applyNumberFormat="1" applyFont="1" applyFill="1" applyBorder="1" applyAlignment="1">
      <alignment horizontal="center" vertical="center"/>
    </xf>
    <xf numFmtId="10" fontId="2" fillId="6" borderId="1" xfId="2" applyNumberFormat="1" applyFont="1" applyFill="1" applyBorder="1" applyAlignment="1" applyProtection="1">
      <alignment horizontal="center" vertical="center"/>
    </xf>
    <xf numFmtId="170" fontId="2" fillId="7" borderId="1" xfId="1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/>
    <xf numFmtId="170" fontId="3" fillId="7" borderId="1" xfId="1" applyNumberFormat="1" applyFont="1" applyFill="1" applyBorder="1" applyAlignment="1">
      <alignment horizontal="center" vertical="center"/>
    </xf>
    <xf numFmtId="173" fontId="3" fillId="5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0" fontId="3" fillId="6" borderId="1" xfId="2" applyNumberFormat="1" applyFont="1" applyFill="1" applyBorder="1" applyAlignment="1" applyProtection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70" fontId="2" fillId="5" borderId="1" xfId="1" applyNumberFormat="1" applyFont="1" applyFill="1" applyBorder="1" applyAlignment="1">
      <alignment horizontal="center" vertical="center"/>
    </xf>
    <xf numFmtId="170" fontId="3" fillId="5" borderId="1" xfId="1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166" fontId="3" fillId="4" borderId="13" xfId="0" applyNumberFormat="1" applyFont="1" applyFill="1" applyBorder="1"/>
    <xf numFmtId="0" fontId="3" fillId="4" borderId="14" xfId="0" applyFont="1" applyFill="1" applyBorder="1"/>
    <xf numFmtId="174" fontId="2" fillId="6" borderId="1" xfId="2" applyNumberFormat="1" applyFont="1" applyFill="1" applyBorder="1" applyAlignment="1" applyProtection="1">
      <alignment horizontal="center" vertical="center"/>
      <protection locked="0"/>
    </xf>
    <xf numFmtId="4" fontId="3" fillId="5" borderId="1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/>
    <xf numFmtId="173" fontId="2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0" fontId="2" fillId="8" borderId="1" xfId="2" applyNumberFormat="1" applyFont="1" applyFill="1" applyBorder="1" applyAlignment="1" applyProtection="1">
      <alignment horizontal="center" vertical="center"/>
      <protection locked="0"/>
    </xf>
    <xf numFmtId="166" fontId="2" fillId="8" borderId="1" xfId="0" applyNumberFormat="1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 applyProtection="1">
      <alignment horizontal="center" vertical="center"/>
      <protection locked="0"/>
    </xf>
    <xf numFmtId="170" fontId="2" fillId="8" borderId="1" xfId="1" applyNumberFormat="1" applyFont="1" applyFill="1" applyBorder="1" applyAlignment="1">
      <alignment horizontal="center" vertical="center"/>
    </xf>
    <xf numFmtId="170" fontId="3" fillId="8" borderId="1" xfId="1" applyNumberFormat="1" applyFont="1" applyFill="1" applyBorder="1" applyAlignment="1">
      <alignment horizontal="center" vertical="center"/>
    </xf>
    <xf numFmtId="173" fontId="3" fillId="8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0" fontId="3" fillId="8" borderId="1" xfId="2" applyNumberFormat="1" applyFont="1" applyFill="1" applyBorder="1" applyAlignment="1" applyProtection="1">
      <alignment horizontal="center" vertical="center"/>
      <protection locked="0"/>
    </xf>
    <xf numFmtId="166" fontId="3" fillId="8" borderId="1" xfId="0" applyNumberFormat="1" applyFont="1" applyFill="1" applyBorder="1" applyAlignment="1">
      <alignment horizontal="center" vertical="center"/>
    </xf>
    <xf numFmtId="10" fontId="3" fillId="8" borderId="1" xfId="2" applyNumberFormat="1" applyFont="1" applyFill="1" applyBorder="1" applyAlignment="1" applyProtection="1">
      <alignment horizontal="center" vertical="center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10" fontId="3" fillId="0" borderId="1" xfId="2" applyNumberFormat="1" applyFont="1" applyFill="1" applyBorder="1" applyAlignment="1" applyProtection="1">
      <alignment horizontal="center" vertical="center"/>
      <protection locked="0"/>
    </xf>
    <xf numFmtId="4" fontId="2" fillId="4" borderId="0" xfId="0" applyNumberFormat="1" applyFont="1" applyFill="1"/>
    <xf numFmtId="164" fontId="3" fillId="3" borderId="18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72" fontId="2" fillId="3" borderId="18" xfId="0" applyNumberFormat="1" applyFont="1" applyFill="1" applyBorder="1" applyAlignment="1">
      <alignment horizontal="center" vertical="center" wrapText="1"/>
    </xf>
    <xf numFmtId="172" fontId="2" fillId="3" borderId="19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top" wrapText="1"/>
    </xf>
    <xf numFmtId="4" fontId="2" fillId="3" borderId="19" xfId="0" applyNumberFormat="1" applyFont="1" applyFill="1" applyBorder="1" applyAlignment="1">
      <alignment horizontal="center" vertical="top" wrapText="1"/>
    </xf>
    <xf numFmtId="172" fontId="2" fillId="3" borderId="18" xfId="0" applyNumberFormat="1" applyFont="1" applyFill="1" applyBorder="1" applyAlignment="1">
      <alignment horizontal="center" vertical="top" wrapText="1"/>
    </xf>
    <xf numFmtId="172" fontId="2" fillId="3" borderId="19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4" borderId="20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.docs.live.net/842b11346a0acaef/&#193;rea%20de%20Trabalho/8-%20NOTA-%20TECNICA%20PRELIMINAR-08-2024-REV.TARIFA.SERGAS-AUDIENCIA&#180;PUBLICA/1-PEDIDOS%20DE%20REVIS&#195;O-TARIFA-SERGAS/SEGUNDO%20PEDIDO%20REVISAO%20TARIFARIA-2024/7-Planilha%20de%20C&#225;lculo%20da%20Margem%20Regulat&#243;ria%202024%20R2.xlsm" TargetMode="External"/><Relationship Id="rId2" Type="http://schemas.microsoft.com/office/2019/04/relationships/externalLinkLongPath" Target="/842b11346a0acaef/&#193;rea%20de%20Trabalho/8-%20NOTA-%20TECNICA%20PRELIMINAR-08-2024-REV.TARIFA.SERGAS-AUDIENCIA&#180;PUBLICA/1-PEDIDOS%20DE%20REVIS&#195;O-TARIFA-SERGAS/SEGUNDO%20PEDIDO%20REVISAO%20TARIFARIA-2024/7-Planilha%20de%20C&#225;lculo%20da%20Margem%20Regulat&#243;ria%202024%20R2.xlsm?D8361A0A" TargetMode="External"/><Relationship Id="rId1" Type="http://schemas.openxmlformats.org/officeDocument/2006/relationships/externalLinkPath" Target="file:///\\D8361A0A\7-Planilha%20de%20C&#225;lculo%20da%20Margem%20Regulat&#243;ria%202024%20R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GP-DI -camat"/>
      <sheetName val="INV.TR + DEP AP"/>
      <sheetName val="IGP-DI"/>
      <sheetName val="Volume"/>
      <sheetName val="Intangível camat"/>
      <sheetName val="Intangível"/>
      <sheetName val="INV.TR + DEP"/>
      <sheetName val="Demonstr da Depreciação (Base)"/>
      <sheetName val="Demonstr da Depreciação (Corr)"/>
      <sheetName val="IR +CSLL"/>
      <sheetName val="Custo de Capital"/>
      <sheetName val="Custo Operacional (Aux)"/>
      <sheetName val="Custo Operacional"/>
      <sheetName val="Depreciação"/>
      <sheetName val="Aumento de Produtividade"/>
      <sheetName val="Margem Garantida"/>
      <sheetName val="Margem Realizada"/>
      <sheetName val="Ajuste"/>
      <sheetName val="Ajuste (Efetiva x Realizada)"/>
      <sheetName val="Ajuste (Margem)"/>
      <sheetName val="Ajuste (Custo)"/>
      <sheetName val="Margem Bruta"/>
      <sheetName val="Tabelas do Pleito de Margem"/>
    </sheetNames>
    <sheetDataSet>
      <sheetData sheetId="0"/>
      <sheetData sheetId="1"/>
      <sheetData sheetId="2">
        <row r="3">
          <cell r="C3">
            <v>0.28730253437003128</v>
          </cell>
        </row>
        <row r="4">
          <cell r="C4">
            <v>0.26509980715363657</v>
          </cell>
        </row>
        <row r="5">
          <cell r="C5">
            <v>0.27810009157266746</v>
          </cell>
        </row>
        <row r="6">
          <cell r="C6">
            <v>0.2821000729681844</v>
          </cell>
        </row>
        <row r="7">
          <cell r="C7">
            <v>0.32269973724259349</v>
          </cell>
        </row>
        <row r="8">
          <cell r="C8">
            <v>0.30720005239104964</v>
          </cell>
        </row>
        <row r="9">
          <cell r="C9">
            <v>0.31960024074378723</v>
          </cell>
        </row>
        <row r="10">
          <cell r="C10">
            <v>0.33529964338612328</v>
          </cell>
        </row>
        <row r="11">
          <cell r="C11">
            <v>0.3699000507929775</v>
          </cell>
        </row>
        <row r="12">
          <cell r="C12">
            <v>0.35140033471052456</v>
          </cell>
        </row>
        <row r="13">
          <cell r="C13">
            <v>0.36959984027813531</v>
          </cell>
        </row>
        <row r="14">
          <cell r="C14">
            <v>0.36220011161879517</v>
          </cell>
        </row>
        <row r="15">
          <cell r="C15">
            <v>0.42189967289597474</v>
          </cell>
        </row>
        <row r="16">
          <cell r="C16">
            <v>0.42409968268273923</v>
          </cell>
        </row>
        <row r="17">
          <cell r="C17">
            <v>0.44830020430619677</v>
          </cell>
        </row>
        <row r="18">
          <cell r="C18">
            <v>0.42460013860066415</v>
          </cell>
        </row>
        <row r="19">
          <cell r="C19">
            <v>0.40950026972005027</v>
          </cell>
        </row>
        <row r="20">
          <cell r="C20">
            <v>0.46579998016519575</v>
          </cell>
        </row>
        <row r="21">
          <cell r="C21">
            <v>0.24710002214048199</v>
          </cell>
        </row>
        <row r="22">
          <cell r="C22">
            <v>3.3386122141072727E-2</v>
          </cell>
        </row>
        <row r="23">
          <cell r="C23">
            <v>1.5490000000000004E-2</v>
          </cell>
        </row>
        <row r="24">
          <cell r="C24">
            <v>2.5544318506336872E-2</v>
          </cell>
        </row>
        <row r="25">
          <cell r="C25">
            <v>2.4744822023563762E-2</v>
          </cell>
        </row>
        <row r="26">
          <cell r="C26">
            <v>5.6690404797601346E-3</v>
          </cell>
        </row>
        <row r="27">
          <cell r="C27">
            <v>1.3603540647565637E-2</v>
          </cell>
        </row>
        <row r="28">
          <cell r="C28">
            <v>1.1527324539228889E-2</v>
          </cell>
        </row>
        <row r="29">
          <cell r="C29">
            <v>1.8139023437145019E-2</v>
          </cell>
        </row>
        <row r="30">
          <cell r="C30">
            <v>2.301959209175708E-2</v>
          </cell>
        </row>
        <row r="31">
          <cell r="C31">
            <v>3.9872964908300723E-3</v>
          </cell>
        </row>
        <row r="32">
          <cell r="C32">
            <v>2.6235976049569398E-2</v>
          </cell>
        </row>
        <row r="33">
          <cell r="C33">
            <v>2.2381234651537074E-2</v>
          </cell>
        </row>
        <row r="34">
          <cell r="C34">
            <v>1.2887942815965836E-2</v>
          </cell>
        </row>
        <row r="35">
          <cell r="C35">
            <v>-1.081045719565954E-2</v>
          </cell>
        </row>
        <row r="36">
          <cell r="C36">
            <v>2.2650805591608592E-3</v>
          </cell>
        </row>
        <row r="37">
          <cell r="C37">
            <v>1.327108816324496E-2</v>
          </cell>
        </row>
        <row r="38">
          <cell r="C38">
            <v>2.7431827431827482E-3</v>
          </cell>
        </row>
        <row r="39">
          <cell r="C39">
            <v>1.7940204729395282E-2</v>
          </cell>
        </row>
        <row r="40">
          <cell r="C40">
            <v>7.6237868529549502E-3</v>
          </cell>
        </row>
        <row r="41">
          <cell r="C41">
            <v>2.1685278545029441E-3</v>
          </cell>
        </row>
        <row r="42">
          <cell r="C42">
            <v>6.9653391456798719E-3</v>
          </cell>
        </row>
        <row r="43">
          <cell r="C43">
            <v>1.6830184535993498E-2</v>
          </cell>
        </row>
        <row r="44">
          <cell r="C44">
            <v>1.2224750298870157E-2</v>
          </cell>
        </row>
        <row r="45">
          <cell r="C45">
            <v>1.0926546784516988E-2</v>
          </cell>
        </row>
        <row r="46">
          <cell r="C46">
            <v>3.7686359045441264E-5</v>
          </cell>
        </row>
        <row r="47">
          <cell r="C47">
            <v>1.2812879204695538E-3</v>
          </cell>
        </row>
        <row r="48">
          <cell r="C48">
            <v>2.1979841775248143E-3</v>
          </cell>
        </row>
        <row r="49">
          <cell r="C49">
            <v>2.8240737263502957E-3</v>
          </cell>
        </row>
        <row r="50">
          <cell r="C50">
            <v>8.7779084311361277E-3</v>
          </cell>
        </row>
        <row r="51">
          <cell r="C51">
            <v>1.5777086473282909E-2</v>
          </cell>
        </row>
        <row r="52">
          <cell r="C52">
            <v>4.2100954580670535E-3</v>
          </cell>
        </row>
        <row r="53">
          <cell r="C53">
            <v>1.1645680180508267E-2</v>
          </cell>
        </row>
        <row r="54">
          <cell r="C54">
            <v>5.8781207281097814E-3</v>
          </cell>
        </row>
        <row r="55">
          <cell r="C55">
            <v>3.018446858884305E-3</v>
          </cell>
        </row>
        <row r="56">
          <cell r="C56">
            <v>6.9743063132445826E-3</v>
          </cell>
        </row>
        <row r="57">
          <cell r="C57">
            <v>8.7106163292194339E-4</v>
          </cell>
        </row>
        <row r="58">
          <cell r="C58">
            <v>-4.3868959173576361E-4</v>
          </cell>
        </row>
        <row r="59">
          <cell r="C59">
            <v>5.8965937084123343E-3</v>
          </cell>
        </row>
        <row r="60">
          <cell r="C60">
            <v>3.4201026030780124E-3</v>
          </cell>
        </row>
        <row r="61">
          <cell r="C61">
            <v>8.3037023010512634E-3</v>
          </cell>
        </row>
        <row r="62">
          <cell r="C62">
            <v>6.9137725966990082E-3</v>
          </cell>
        </row>
        <row r="63">
          <cell r="C63">
            <v>8.7935619797605558E-3</v>
          </cell>
        </row>
        <row r="64">
          <cell r="C64">
            <v>1.9857845218362868E-4</v>
          </cell>
        </row>
        <row r="65">
          <cell r="C65">
            <v>2.3345451060128308E-3</v>
          </cell>
        </row>
        <row r="66">
          <cell r="C66">
            <v>-1.3455548877109313E-3</v>
          </cell>
        </row>
        <row r="67">
          <cell r="C67">
            <v>2.277530418367979E-3</v>
          </cell>
        </row>
        <row r="68">
          <cell r="C68">
            <v>2.7773228518395143E-3</v>
          </cell>
        </row>
        <row r="69">
          <cell r="C69">
            <v>-3.7631591482875093E-3</v>
          </cell>
        </row>
        <row r="70">
          <cell r="C70">
            <v>-1.7349963797318457E-3</v>
          </cell>
        </row>
        <row r="71">
          <cell r="C71">
            <v>-2.2580468578947688E-4</v>
          </cell>
        </row>
        <row r="72">
          <cell r="C72">
            <v>-3.2851736008920884E-4</v>
          </cell>
        </row>
        <row r="73">
          <cell r="C73">
            <v>-1.8211319772973855E-3</v>
          </cell>
        </row>
        <row r="74">
          <cell r="C74">
            <v>9.8355933249654193E-3</v>
          </cell>
        </row>
        <row r="75">
          <cell r="C75">
            <v>1.1478560900897161E-2</v>
          </cell>
        </row>
        <row r="76">
          <cell r="C76">
            <v>4.4365804688391908E-2</v>
          </cell>
        </row>
        <row r="77">
          <cell r="C77">
            <v>1.975207036675064E-2</v>
          </cell>
        </row>
        <row r="78">
          <cell r="C78">
            <v>2.9634300126102353E-4</v>
          </cell>
        </row>
        <row r="79">
          <cell r="C79">
            <v>-3.4479063581409619E-3</v>
          </cell>
        </row>
        <row r="80">
          <cell r="C80">
            <v>1.018975332068317E-2</v>
          </cell>
        </row>
        <row r="81">
          <cell r="C81">
            <v>1.591624872425812E-2</v>
          </cell>
        </row>
        <row r="82">
          <cell r="C82">
            <v>1.453902239095739E-2</v>
          </cell>
        </row>
        <row r="83">
          <cell r="C83">
            <v>1.46769372828226E-2</v>
          </cell>
        </row>
        <row r="84">
          <cell r="C84">
            <v>1.8883061522618982E-2</v>
          </cell>
        </row>
        <row r="85">
          <cell r="C85">
            <v>2.5349331891739491E-2</v>
          </cell>
        </row>
        <row r="86">
          <cell r="C86">
            <v>1.2326930130203362E-2</v>
          </cell>
        </row>
        <row r="87">
          <cell r="C87">
            <v>1.0229440635844522E-2</v>
          </cell>
        </row>
        <row r="88">
          <cell r="C88">
            <v>1.9388750042028668E-3</v>
          </cell>
        </row>
        <row r="89">
          <cell r="C89">
            <v>1.8344519015658367E-3</v>
          </cell>
        </row>
        <row r="90">
          <cell r="C90">
            <v>1.2784154347729171E-3</v>
          </cell>
        </row>
        <row r="91">
          <cell r="C91">
            <v>6.724019692568417E-3</v>
          </cell>
        </row>
        <row r="92">
          <cell r="C92">
            <v>9.2654641316327613E-3</v>
          </cell>
        </row>
        <row r="93">
          <cell r="C93">
            <v>2.2591584538730114E-2</v>
          </cell>
        </row>
        <row r="94">
          <cell r="C94">
            <v>1.8207380616357183E-2</v>
          </cell>
        </row>
        <row r="95">
          <cell r="C95">
            <v>6.8670749317507607E-3</v>
          </cell>
        </row>
        <row r="96">
          <cell r="C96">
            <v>3.7372611214923079E-3</v>
          </cell>
        </row>
        <row r="97">
          <cell r="C97">
            <v>3.8745743443728831E-3</v>
          </cell>
        </row>
        <row r="98">
          <cell r="C98">
            <v>7.6049577675501023E-3</v>
          </cell>
        </row>
        <row r="99">
          <cell r="C99">
            <v>4.8976645873073377E-3</v>
          </cell>
        </row>
        <row r="100">
          <cell r="C100">
            <v>3.3860045146727469E-3</v>
          </cell>
        </row>
        <row r="101">
          <cell r="C101">
            <v>8.0325186624399247E-3</v>
          </cell>
        </row>
        <row r="102">
          <cell r="C102">
            <v>1.127562122434056E-2</v>
          </cell>
        </row>
        <row r="103">
          <cell r="C103">
            <v>4.3987681442916315E-3</v>
          </cell>
        </row>
        <row r="104">
          <cell r="C104">
            <v>1.4561725035080908E-2</v>
          </cell>
        </row>
        <row r="105">
          <cell r="C105">
            <v>1.6159120329581E-2</v>
          </cell>
        </row>
        <row r="106">
          <cell r="C106">
            <v>9.0336643255026772E-3</v>
          </cell>
        </row>
        <row r="107">
          <cell r="C107">
            <v>3.8211362599909204E-3</v>
          </cell>
        </row>
        <row r="108">
          <cell r="C108">
            <v>1.4461219161115313E-2</v>
          </cell>
        </row>
        <row r="109">
          <cell r="C109">
            <v>7.6413604544276481E-3</v>
          </cell>
        </row>
        <row r="110">
          <cell r="C110">
            <v>1.7824061078988152E-3</v>
          </cell>
        </row>
        <row r="111">
          <cell r="C111">
            <v>1.8586232178465778E-3</v>
          </cell>
        </row>
        <row r="112">
          <cell r="C112">
            <v>1.8272076817302807E-3</v>
          </cell>
        </row>
        <row r="113">
          <cell r="C113">
            <v>1.1306164418616316E-3</v>
          </cell>
        </row>
        <row r="114">
          <cell r="C114">
            <v>6.985174513175707E-3</v>
          </cell>
        </row>
        <row r="115">
          <cell r="C115">
            <v>1.1062753550280746E-2</v>
          </cell>
        </row>
        <row r="116">
          <cell r="C116">
            <v>1.7355183274752495E-2</v>
          </cell>
        </row>
        <row r="117">
          <cell r="C117">
            <v>2.0500556373164835E-2</v>
          </cell>
        </row>
        <row r="118">
          <cell r="C118">
            <v>2.3641295984453192E-2</v>
          </cell>
        </row>
        <row r="119">
          <cell r="C119">
            <v>2.6436959341631594E-2</v>
          </cell>
        </row>
        <row r="120">
          <cell r="C120">
            <v>4.2134467073686066E-2</v>
          </cell>
        </row>
        <row r="121">
          <cell r="C121">
            <v>5.8375695665791261E-2</v>
          </cell>
        </row>
        <row r="122">
          <cell r="C122">
            <v>2.6982320358145628E-2</v>
          </cell>
        </row>
        <row r="123">
          <cell r="C123">
            <v>2.1744270240716235E-2</v>
          </cell>
        </row>
        <row r="124">
          <cell r="C124">
            <v>1.5930406612239656E-2</v>
          </cell>
        </row>
        <row r="125">
          <cell r="C125">
            <v>1.6570338524613426E-2</v>
          </cell>
        </row>
        <row r="126">
          <cell r="C126">
            <v>4.1135695280773987E-3</v>
          </cell>
        </row>
        <row r="127">
          <cell r="C127">
            <v>-6.6767777138574402E-3</v>
          </cell>
        </row>
        <row r="128">
          <cell r="C128">
            <v>-6.9743769743768613E-3</v>
          </cell>
        </row>
        <row r="129">
          <cell r="C129">
            <v>-1.9935457190020101E-3</v>
          </cell>
        </row>
        <row r="130">
          <cell r="C130">
            <v>6.2192534770799668E-3</v>
          </cell>
        </row>
        <row r="131">
          <cell r="C131">
            <v>1.0475000439978066E-2</v>
          </cell>
        </row>
        <row r="132">
          <cell r="C132">
            <v>4.375071843834899E-3</v>
          </cell>
        </row>
        <row r="133">
          <cell r="C133">
            <v>4.7895344683479557E-3</v>
          </cell>
        </row>
        <row r="134">
          <cell r="C134">
            <v>6.019646690920144E-3</v>
          </cell>
        </row>
        <row r="135">
          <cell r="C135">
            <v>7.9976120386191507E-3</v>
          </cell>
        </row>
        <row r="136">
          <cell r="C136">
            <v>1.0834158744422062E-2</v>
          </cell>
        </row>
        <row r="137">
          <cell r="C137">
            <v>9.3273530520985304E-3</v>
          </cell>
        </row>
        <row r="138">
          <cell r="C138">
            <v>1.1469711021998785E-2</v>
          </cell>
        </row>
        <row r="139">
          <cell r="C139">
            <v>1.4618185656235072E-2</v>
          </cell>
        </row>
        <row r="140">
          <cell r="C140">
            <v>1.2873192551752899E-2</v>
          </cell>
        </row>
        <row r="141">
          <cell r="C141">
            <v>1.1351965491565474E-2</v>
          </cell>
        </row>
        <row r="142">
          <cell r="C142">
            <v>1.3109582911527085E-2</v>
          </cell>
        </row>
        <row r="143">
          <cell r="C143">
            <v>4.8364260565585404E-3</v>
          </cell>
        </row>
        <row r="144">
          <cell r="C144">
            <v>5.3119193984811908E-3</v>
          </cell>
        </row>
        <row r="145">
          <cell r="C145">
            <v>8.2358632152115252E-3</v>
          </cell>
        </row>
        <row r="146">
          <cell r="C146">
            <v>5.1822554652034558E-3</v>
          </cell>
        </row>
        <row r="147">
          <cell r="C147">
            <v>3.3105592152566921E-3</v>
          </cell>
        </row>
        <row r="148">
          <cell r="C148">
            <v>4.0437308448835196E-3</v>
          </cell>
        </row>
        <row r="149">
          <cell r="C149">
            <v>9.8681512934295501E-3</v>
          </cell>
        </row>
        <row r="150">
          <cell r="C150">
            <v>5.0527835423621603E-3</v>
          </cell>
        </row>
        <row r="151">
          <cell r="C151">
            <v>-2.5406230361791904E-3</v>
          </cell>
        </row>
        <row r="152">
          <cell r="C152">
            <v>-4.4941662841526675E-3</v>
          </cell>
        </row>
        <row r="153">
          <cell r="C153">
            <v>-4.0352838712205408E-3</v>
          </cell>
        </row>
        <row r="154">
          <cell r="C154">
            <v>-7.8581716512750033E-3</v>
          </cell>
        </row>
        <row r="155">
          <cell r="C155">
            <v>-1.3205769060682382E-3</v>
          </cell>
        </row>
        <row r="156">
          <cell r="C156">
            <v>6.3367679124395337E-3</v>
          </cell>
        </row>
        <row r="157">
          <cell r="C157">
            <v>3.3077513663442026E-3</v>
          </cell>
        </row>
        <row r="158">
          <cell r="C158">
            <v>6.5331998463480367E-4</v>
          </cell>
        </row>
        <row r="159">
          <cell r="C159">
            <v>7.2150770021308652E-3</v>
          </cell>
        </row>
        <row r="160">
          <cell r="C160">
            <v>-5.7619244827777916E-4</v>
          </cell>
        </row>
        <row r="161">
          <cell r="C161">
            <v>-4.5010959973574849E-3</v>
          </cell>
        </row>
        <row r="162">
          <cell r="C162">
            <v>2.2923949796549437E-4</v>
          </cell>
        </row>
        <row r="163">
          <cell r="C163">
            <v>3.7514286489730431E-3</v>
          </cell>
        </row>
        <row r="164">
          <cell r="C164">
            <v>6.6576335958130617E-3</v>
          </cell>
        </row>
        <row r="165">
          <cell r="C165">
            <v>1.7011523068519718E-3</v>
          </cell>
        </row>
        <row r="166">
          <cell r="C166">
            <v>4.0937083813763486E-3</v>
          </cell>
        </row>
        <row r="167">
          <cell r="C167">
            <v>2.3916133301287168E-3</v>
          </cell>
        </row>
        <row r="168">
          <cell r="C168">
            <v>8.0635373589843518E-3</v>
          </cell>
        </row>
        <row r="169">
          <cell r="C169">
            <v>5.6997542146173252E-3</v>
          </cell>
        </row>
        <row r="170">
          <cell r="C170">
            <v>2.6337150565576284E-3</v>
          </cell>
        </row>
        <row r="171">
          <cell r="C171">
            <v>4.2692728840016958E-3</v>
          </cell>
        </row>
        <row r="172">
          <cell r="C172">
            <v>2.3256488328258218E-3</v>
          </cell>
        </row>
        <row r="173">
          <cell r="C173">
            <v>2.1842778285674491E-3</v>
          </cell>
        </row>
        <row r="174">
          <cell r="C174">
            <v>1.3596722929964944E-3</v>
          </cell>
        </row>
        <row r="175">
          <cell r="C175">
            <v>1.565391866881205E-3</v>
          </cell>
        </row>
        <row r="176">
          <cell r="C176">
            <v>2.6106654462452195E-3</v>
          </cell>
        </row>
        <row r="177">
          <cell r="C177">
            <v>3.7321145586919346E-3</v>
          </cell>
        </row>
        <row r="178">
          <cell r="C178">
            <v>1.3920509798986513E-2</v>
          </cell>
        </row>
        <row r="179">
          <cell r="C179">
            <v>1.1672943200891295E-2</v>
          </cell>
        </row>
        <row r="180">
          <cell r="C180">
            <v>7.4588785750335784E-3</v>
          </cell>
        </row>
        <row r="181">
          <cell r="C181">
            <v>1.0495200770533897E-2</v>
          </cell>
        </row>
        <row r="182">
          <cell r="C182">
            <v>1.4749383730484844E-2</v>
          </cell>
        </row>
        <row r="183">
          <cell r="C183">
            <v>9.8627474796550985E-3</v>
          </cell>
        </row>
        <row r="184">
          <cell r="C184">
            <v>3.792708057700489E-3</v>
          </cell>
        </row>
        <row r="185">
          <cell r="C185">
            <v>7.0188892261648927E-3</v>
          </cell>
        </row>
        <row r="186">
          <cell r="C186">
            <v>1.11582944203239E-2</v>
          </cell>
        </row>
        <row r="187">
          <cell r="C187">
            <v>1.8751928538181195E-2</v>
          </cell>
        </row>
        <row r="188">
          <cell r="C188">
            <v>1.891499929412066E-2</v>
          </cell>
        </row>
        <row r="189">
          <cell r="C189">
            <v>1.1215405311446602E-2</v>
          </cell>
        </row>
        <row r="190">
          <cell r="C190">
            <v>-3.8265496778822072E-3</v>
          </cell>
        </row>
        <row r="191">
          <cell r="C191">
            <v>3.6436841973641609E-3</v>
          </cell>
        </row>
        <row r="192">
          <cell r="C192">
            <v>1.091379349009669E-2</v>
          </cell>
        </row>
        <row r="193">
          <cell r="C193">
            <v>6.7782907369129397E-4</v>
          </cell>
        </row>
        <row r="194">
          <cell r="C194">
            <v>-4.4263046144903395E-3</v>
          </cell>
        </row>
        <row r="195">
          <cell r="C195">
            <v>1.4597275999861381E-4</v>
          </cell>
        </row>
        <row r="196">
          <cell r="C196">
            <v>-1.254193012141247E-3</v>
          </cell>
        </row>
        <row r="197">
          <cell r="C197">
            <v>-8.3816940235846848E-3</v>
          </cell>
        </row>
        <row r="198">
          <cell r="C198">
            <v>4.4210983806780568E-4</v>
          </cell>
        </row>
        <row r="199">
          <cell r="C199">
            <v>1.7526777020449025E-3</v>
          </cell>
        </row>
        <row r="200">
          <cell r="C200">
            <v>-3.1552817322646476E-3</v>
          </cell>
        </row>
        <row r="201">
          <cell r="C201">
            <v>-6.4330468089788262E-3</v>
          </cell>
        </row>
        <row r="202">
          <cell r="C202">
            <v>9.1848623403034679E-4</v>
          </cell>
        </row>
        <row r="203">
          <cell r="C203">
            <v>2.4638096531057752E-3</v>
          </cell>
        </row>
        <row r="204">
          <cell r="C204">
            <v>-4.0878973160318743E-4</v>
          </cell>
        </row>
        <row r="205">
          <cell r="C205">
            <v>7.0752054193068403E-4</v>
          </cell>
        </row>
        <row r="206">
          <cell r="C206">
            <v>-1.1282238997937233E-3</v>
          </cell>
        </row>
        <row r="207">
          <cell r="C207">
            <v>1.0085164166292238E-2</v>
          </cell>
        </row>
        <row r="208">
          <cell r="C208">
            <v>1.0936199291793569E-2</v>
          </cell>
        </row>
        <row r="209">
          <cell r="C209">
            <v>6.3245711925983272E-3</v>
          </cell>
        </row>
        <row r="210">
          <cell r="C210">
            <v>7.1861435909712501E-3</v>
          </cell>
        </row>
        <row r="211">
          <cell r="C211">
            <v>1.5690896612269967E-2</v>
          </cell>
        </row>
        <row r="212">
          <cell r="C212">
            <v>3.4144279878036699E-3</v>
          </cell>
        </row>
        <row r="213">
          <cell r="C213">
            <v>2.1725628865341129E-3</v>
          </cell>
        </row>
        <row r="214">
          <cell r="C214">
            <v>1.1003101003433491E-2</v>
          </cell>
        </row>
        <row r="215">
          <cell r="C215">
            <v>1.095615658496718E-2</v>
          </cell>
        </row>
        <row r="216">
          <cell r="C216">
            <v>1.0289160489066251E-2</v>
          </cell>
        </row>
        <row r="217">
          <cell r="C217">
            <v>1.5801987665619688E-2</v>
          </cell>
        </row>
        <row r="218">
          <cell r="C218">
            <v>3.7871756679057622E-3</v>
          </cell>
        </row>
        <row r="219">
          <cell r="C219">
            <v>9.7806403308773326E-3</v>
          </cell>
        </row>
        <row r="220">
          <cell r="C220">
            <v>9.5653067240779599E-3</v>
          </cell>
        </row>
        <row r="221">
          <cell r="C221">
            <v>6.1011355013969037E-3</v>
          </cell>
        </row>
        <row r="222">
          <cell r="C222">
            <v>4.9559701410495371E-3</v>
          </cell>
        </row>
        <row r="223">
          <cell r="C223">
            <v>6.782494163770636E-5</v>
          </cell>
        </row>
        <row r="224">
          <cell r="C224">
            <v>-1.3126517753614397E-3</v>
          </cell>
        </row>
        <row r="225">
          <cell r="C225">
            <v>-5.0822580998499678E-4</v>
          </cell>
        </row>
        <row r="226">
          <cell r="C226">
            <v>6.1303034686515101E-3</v>
          </cell>
        </row>
        <row r="227">
          <cell r="C227">
            <v>7.5241528792846513E-3</v>
          </cell>
        </row>
        <row r="228">
          <cell r="C228">
            <v>3.9783009627920585E-3</v>
          </cell>
        </row>
        <row r="229">
          <cell r="C229">
            <v>4.2683412691748579E-3</v>
          </cell>
        </row>
        <row r="230">
          <cell r="C230">
            <v>-1.5975776862358071E-3</v>
          </cell>
        </row>
        <row r="231">
          <cell r="C231">
            <v>2.9919284514567934E-3</v>
          </cell>
        </row>
        <row r="232">
          <cell r="C232">
            <v>7.0452846916024825E-4</v>
          </cell>
        </row>
        <row r="233">
          <cell r="C233">
            <v>5.5680621774076844E-3</v>
          </cell>
        </row>
        <row r="234">
          <cell r="C234">
            <v>1.015726415696605E-2</v>
          </cell>
        </row>
        <row r="235">
          <cell r="C235">
            <v>9.1345171409129566E-3</v>
          </cell>
        </row>
        <row r="236">
          <cell r="C236">
            <v>6.8723787574187511E-3</v>
          </cell>
        </row>
        <row r="237">
          <cell r="C237">
            <v>1.5156195898496927E-2</v>
          </cell>
        </row>
        <row r="238">
          <cell r="C238">
            <v>1.2924282250965646E-2</v>
          </cell>
        </row>
        <row r="239">
          <cell r="C239">
            <v>8.8013081990285791E-3</v>
          </cell>
        </row>
        <row r="240">
          <cell r="C240">
            <v>-3.148023041530057E-3</v>
          </cell>
        </row>
        <row r="241">
          <cell r="C241">
            <v>2.5063209414142307E-3</v>
          </cell>
        </row>
        <row r="242">
          <cell r="C242">
            <v>6.5881449391886893E-3</v>
          </cell>
        </row>
        <row r="243">
          <cell r="C243">
            <v>3.0738173155062665E-3</v>
          </cell>
        </row>
        <row r="244">
          <cell r="C244">
            <v>1.984826575282872E-3</v>
          </cell>
        </row>
        <row r="245">
          <cell r="C245">
            <v>3.0504199022600709E-3</v>
          </cell>
        </row>
        <row r="246">
          <cell r="C246">
            <v>-5.6762749445682381E-4</v>
          </cell>
        </row>
        <row r="247">
          <cell r="C247">
            <v>3.2104944516424538E-3</v>
          </cell>
        </row>
        <row r="248">
          <cell r="C248">
            <v>7.6329575499050062E-3</v>
          </cell>
        </row>
        <row r="249">
          <cell r="C249">
            <v>1.3948552276834558E-3</v>
          </cell>
        </row>
        <row r="250">
          <cell r="C250">
            <v>4.6268066462373802E-3</v>
          </cell>
        </row>
        <row r="251">
          <cell r="C251">
            <v>1.3577977381672879E-2</v>
          </cell>
        </row>
        <row r="252">
          <cell r="C252">
            <v>6.267577340297148E-3</v>
          </cell>
        </row>
        <row r="253">
          <cell r="C253">
            <v>2.7682397721526808E-3</v>
          </cell>
        </row>
        <row r="254">
          <cell r="C254">
            <v>6.8901183492535711E-3</v>
          </cell>
        </row>
        <row r="255">
          <cell r="C255">
            <v>4.0315898888252377E-3</v>
          </cell>
        </row>
        <row r="256">
          <cell r="C256">
            <v>8.4509102639360734E-3</v>
          </cell>
        </row>
        <row r="257">
          <cell r="C257">
            <v>1.4842766359867809E-2</v>
          </cell>
        </row>
        <row r="258">
          <cell r="C258">
            <v>4.5099361535247962E-3</v>
          </cell>
        </row>
        <row r="259">
          <cell r="C259">
            <v>-4.5480666611935616E-3</v>
          </cell>
        </row>
        <row r="260">
          <cell r="C260">
            <v>-6.3373725378080836E-3</v>
          </cell>
        </row>
        <row r="261">
          <cell r="C261">
            <v>-5.503565144579059E-3</v>
          </cell>
        </row>
        <row r="262">
          <cell r="C262">
            <v>6.305521040037565E-4</v>
          </cell>
        </row>
        <row r="263">
          <cell r="C263">
            <v>1.8348623853214896E-4</v>
          </cell>
        </row>
        <row r="264">
          <cell r="C264">
            <v>5.9371925084636956E-3</v>
          </cell>
        </row>
        <row r="265">
          <cell r="C265">
            <v>1.1397192241730192E-2</v>
          </cell>
        </row>
        <row r="266">
          <cell r="C266">
            <v>3.8412501821361023E-3</v>
          </cell>
        </row>
        <row r="267">
          <cell r="C267">
            <v>6.6878466621549393E-3</v>
          </cell>
        </row>
        <row r="268">
          <cell r="C268">
            <v>5.3493380915046185E-3</v>
          </cell>
        </row>
        <row r="269">
          <cell r="C269">
            <v>1.2127937641066788E-2</v>
          </cell>
        </row>
        <row r="270">
          <cell r="C270">
            <v>9.1574442759774222E-3</v>
          </cell>
        </row>
        <row r="271">
          <cell r="C271">
            <v>4.0299225257924842E-3</v>
          </cell>
        </row>
        <row r="272">
          <cell r="C272">
            <v>6.82476915707797E-3</v>
          </cell>
        </row>
        <row r="273">
          <cell r="C273">
            <v>5.8252798044233778E-3</v>
          </cell>
        </row>
        <row r="274">
          <cell r="C274">
            <v>4.0135130236340633E-3</v>
          </cell>
        </row>
        <row r="275">
          <cell r="C275">
            <v>1.4234428783153286E-2</v>
          </cell>
        </row>
        <row r="276">
          <cell r="C276">
            <v>1.7582730544484892E-2</v>
          </cell>
        </row>
        <row r="277">
          <cell r="C277">
            <v>1.1947976657131987E-2</v>
          </cell>
        </row>
        <row r="278">
          <cell r="C278">
            <v>4.4234748724567563E-3</v>
          </cell>
        </row>
        <row r="279">
          <cell r="C279">
            <v>1.5321375186845954E-2</v>
          </cell>
        </row>
        <row r="280">
          <cell r="C280">
            <v>7.8937682815798382E-3</v>
          </cell>
        </row>
        <row r="281">
          <cell r="C281">
            <v>4.3147769096971711E-3</v>
          </cell>
        </row>
        <row r="282">
          <cell r="C282">
            <v>3.6439894109017157E-3</v>
          </cell>
        </row>
        <row r="283">
          <cell r="C283">
            <v>1.1318116454408944E-2</v>
          </cell>
        </row>
        <row r="284">
          <cell r="C284">
            <v>1.6340177353771246E-2</v>
          </cell>
        </row>
        <row r="285">
          <cell r="C285">
            <v>-3.8833270466309688E-3</v>
          </cell>
        </row>
        <row r="286">
          <cell r="C286">
            <v>4.3407681468008441E-3</v>
          </cell>
        </row>
        <row r="287">
          <cell r="C287">
            <v>3.198625363707297E-4</v>
          </cell>
        </row>
        <row r="288">
          <cell r="C288">
            <v>1.3176594167076949E-3</v>
          </cell>
        </row>
        <row r="289">
          <cell r="C289">
            <v>5.3686056897972456E-4</v>
          </cell>
        </row>
        <row r="290">
          <cell r="C290">
            <v>8.3107063175245077E-3</v>
          </cell>
        </row>
        <row r="291">
          <cell r="C291">
            <v>4.3229538604574458E-3</v>
          </cell>
        </row>
        <row r="292">
          <cell r="C292">
            <v>6.2882739677649901E-4</v>
          </cell>
        </row>
        <row r="293">
          <cell r="C293">
            <v>-3.7766798388901845E-3</v>
          </cell>
        </row>
        <row r="294">
          <cell r="C294">
            <v>-1.2426895002207061E-2</v>
          </cell>
        </row>
        <row r="295">
          <cell r="C295">
            <v>-5.1239380549450431E-3</v>
          </cell>
        </row>
        <row r="296">
          <cell r="C296">
            <v>-9.608867332027593E-3</v>
          </cell>
        </row>
        <row r="297">
          <cell r="C297">
            <v>-2.9525380682772218E-3</v>
          </cell>
        </row>
        <row r="298">
          <cell r="C298">
            <v>2.3866573887199038E-3</v>
          </cell>
        </row>
        <row r="299">
          <cell r="C299">
            <v>6.1880216235232766E-3</v>
          </cell>
        </row>
        <row r="300">
          <cell r="C300">
            <v>9.7556559390876707E-4</v>
          </cell>
        </row>
        <row r="301">
          <cell r="C301">
            <v>8.0199102106883746E-3</v>
          </cell>
        </row>
        <row r="302">
          <cell r="C302">
            <v>7.4131140338664636E-3</v>
          </cell>
        </row>
        <row r="303">
          <cell r="C303">
            <v>5.7646180825350335E-3</v>
          </cell>
        </row>
        <row r="304">
          <cell r="C304">
            <v>1.5374796936644675E-3</v>
          </cell>
        </row>
        <row r="305">
          <cell r="C305">
            <v>5.6252143755477491E-3</v>
          </cell>
        </row>
        <row r="306">
          <cell r="C306">
            <v>9.2546974600744569E-3</v>
          </cell>
        </row>
        <row r="307">
          <cell r="C307">
            <v>1.640957087282402E-2</v>
          </cell>
        </row>
        <row r="308">
          <cell r="C308">
            <v>1.477918412283219E-2</v>
          </cell>
        </row>
        <row r="309">
          <cell r="C309">
            <v>4.4415578363641295E-3</v>
          </cell>
        </row>
        <row r="310">
          <cell r="C310">
            <v>6.7677086927651064E-3</v>
          </cell>
        </row>
        <row r="311">
          <cell r="C311">
            <v>1.7885584104007091E-2</v>
          </cell>
        </row>
        <row r="312">
          <cell r="C312">
            <v>2.6314523636383758E-3</v>
          </cell>
        </row>
        <row r="313">
          <cell r="C313">
            <v>-1.1419597174521012E-2</v>
          </cell>
        </row>
        <row r="314">
          <cell r="C314">
            <v>-4.5032764726284924E-3</v>
          </cell>
        </row>
        <row r="315">
          <cell r="C315">
            <v>6.8392391669025443E-4</v>
          </cell>
        </row>
        <row r="316">
          <cell r="C316">
            <v>1.2518572965785513E-2</v>
          </cell>
        </row>
        <row r="317">
          <cell r="C317">
            <v>1.073076161095865E-2</v>
          </cell>
        </row>
        <row r="318">
          <cell r="C318">
            <v>9.0333401937436886E-3</v>
          </cell>
        </row>
        <row r="319">
          <cell r="C319">
            <v>3.9989177113757268E-3</v>
          </cell>
        </row>
        <row r="320">
          <cell r="C320">
            <v>6.3089346399900492E-3</v>
          </cell>
        </row>
        <row r="321">
          <cell r="C321">
            <v>-7.9654792609296088E-5</v>
          </cell>
        </row>
        <row r="322">
          <cell r="C322">
            <v>-5.0667230704148913E-3</v>
          </cell>
        </row>
        <row r="323">
          <cell r="C323">
            <v>5.0317851448449247E-3</v>
          </cell>
        </row>
        <row r="324">
          <cell r="C324">
            <v>5.4955771660898378E-3</v>
          </cell>
        </row>
        <row r="325">
          <cell r="C325">
            <v>8.5008899774738911E-3</v>
          </cell>
        </row>
        <row r="326">
          <cell r="C326">
            <v>1.741517939382109E-2</v>
          </cell>
        </row>
        <row r="327">
          <cell r="C327">
            <v>9.3060904967390279E-4</v>
          </cell>
        </row>
        <row r="328">
          <cell r="C328">
            <v>1.1970950493456201E-4</v>
          </cell>
        </row>
        <row r="329">
          <cell r="C329">
            <v>1.6446117221476042E-2</v>
          </cell>
        </row>
        <row r="330">
          <cell r="C330">
            <v>4.9720258126639827E-4</v>
          </cell>
        </row>
        <row r="331">
          <cell r="C331">
            <v>1.0706775334268004E-2</v>
          </cell>
        </row>
        <row r="332">
          <cell r="C332">
            <v>1.6016189575372985E-2</v>
          </cell>
        </row>
        <row r="333">
          <cell r="C333">
            <v>2.3385772922527526E-2</v>
          </cell>
        </row>
        <row r="334">
          <cell r="C334">
            <v>3.8737705081236085E-2</v>
          </cell>
        </row>
        <row r="335">
          <cell r="C335">
            <v>3.3000564265801557E-2</v>
          </cell>
        </row>
        <row r="336">
          <cell r="C336">
            <v>3.6807966051963348E-2</v>
          </cell>
        </row>
        <row r="337">
          <cell r="C337">
            <v>2.6332303128534074E-2</v>
          </cell>
        </row>
        <row r="338">
          <cell r="C338">
            <v>7.5920561328250979E-3</v>
          </cell>
        </row>
        <row r="339">
          <cell r="C339">
            <v>2.9086948244680277E-2</v>
          </cell>
        </row>
        <row r="340">
          <cell r="C340">
            <v>2.7052906521476405E-2</v>
          </cell>
        </row>
        <row r="341">
          <cell r="C341">
            <v>2.170738272067374E-2</v>
          </cell>
        </row>
        <row r="342">
          <cell r="C342">
            <v>2.2187742902246121E-2</v>
          </cell>
        </row>
        <row r="343">
          <cell r="C343">
            <v>3.3975668670596093E-2</v>
          </cell>
        </row>
        <row r="344">
          <cell r="C344">
            <v>1.1145155221876646E-3</v>
          </cell>
        </row>
        <row r="345">
          <cell r="C345">
            <v>1.4457425287051517E-2</v>
          </cell>
        </row>
        <row r="346">
          <cell r="C346">
            <v>-1.369894971608332E-3</v>
          </cell>
        </row>
        <row r="347">
          <cell r="C347">
            <v>-5.4543908453698053E-3</v>
          </cell>
        </row>
        <row r="348">
          <cell r="C348">
            <v>1.5964333699767908E-2</v>
          </cell>
        </row>
        <row r="349">
          <cell r="C349">
            <v>-5.8068937326424264E-3</v>
          </cell>
        </row>
        <row r="350">
          <cell r="C350">
            <v>1.2527185490157411E-2</v>
          </cell>
        </row>
        <row r="351">
          <cell r="C351">
            <v>2.0127902073424631E-2</v>
          </cell>
        </row>
        <row r="352">
          <cell r="C352">
            <v>1.5020740311131764E-2</v>
          </cell>
        </row>
        <row r="353">
          <cell r="C353">
            <v>2.3689597072782176E-2</v>
          </cell>
        </row>
        <row r="354">
          <cell r="C354">
            <v>4.1333810606383192E-3</v>
          </cell>
        </row>
        <row r="355">
          <cell r="C355">
            <v>6.9017544404796904E-3</v>
          </cell>
        </row>
        <row r="356">
          <cell r="C356">
            <v>6.2483819699590271E-3</v>
          </cell>
        </row>
        <row r="357">
          <cell r="C357">
            <v>-3.7526696773214629E-3</v>
          </cell>
        </row>
        <row r="358">
          <cell r="C358">
            <v>-5.532628828160191E-3</v>
          </cell>
        </row>
        <row r="359">
          <cell r="C359">
            <v>-1.2162970912055093E-2</v>
          </cell>
        </row>
        <row r="360">
          <cell r="C360">
            <v>-6.1611527048400783E-3</v>
          </cell>
        </row>
        <row r="361">
          <cell r="C361">
            <v>-1.7508471770545375E-3</v>
          </cell>
        </row>
        <row r="362">
          <cell r="C362">
            <v>3.0629954006811122E-3</v>
          </cell>
        </row>
        <row r="363">
          <cell r="C363">
            <v>5.5632093419943907E-4</v>
          </cell>
        </row>
        <row r="364">
          <cell r="C364">
            <v>3.5843515951672344E-4</v>
          </cell>
        </row>
        <row r="365">
          <cell r="C365">
            <v>-3.4205183911852899E-3</v>
          </cell>
        </row>
        <row r="366">
          <cell r="C366">
            <v>-1.0130160993443216E-2</v>
          </cell>
        </row>
        <row r="367">
          <cell r="C367">
            <v>-2.3298089572601044E-2</v>
          </cell>
        </row>
        <row r="368">
          <cell r="C368">
            <v>-1.4541417461673811E-2</v>
          </cell>
        </row>
        <row r="369">
          <cell r="C369">
            <v>-4.0212651200119964E-3</v>
          </cell>
        </row>
        <row r="370">
          <cell r="C370">
            <v>4.5097287231832262E-4</v>
          </cell>
        </row>
        <row r="371">
          <cell r="C371">
            <v>4.4578156333914265E-3</v>
          </cell>
        </row>
        <row r="372">
          <cell r="C372">
            <v>5.1084264667067281E-3</v>
          </cell>
        </row>
        <row r="373">
          <cell r="C373">
            <v>5.0376312702773429E-3</v>
          </cell>
        </row>
        <row r="374">
          <cell r="C374">
            <v>6.4279731993299727E-3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</sheetData>
      <sheetData sheetId="3"/>
      <sheetData sheetId="4"/>
      <sheetData sheetId="5">
        <row r="3">
          <cell r="C3">
            <v>133521.25</v>
          </cell>
        </row>
        <row r="4">
          <cell r="C4">
            <v>147879.41999999998</v>
          </cell>
        </row>
        <row r="5">
          <cell r="C5">
            <v>74473.89</v>
          </cell>
        </row>
        <row r="6">
          <cell r="C6">
            <v>96205.28</v>
          </cell>
        </row>
        <row r="7">
          <cell r="C7">
            <v>597330.16</v>
          </cell>
        </row>
        <row r="8">
          <cell r="C8">
            <v>136621.41999999998</v>
          </cell>
        </row>
        <row r="9">
          <cell r="C9">
            <v>16092.639999999998</v>
          </cell>
        </row>
        <row r="10">
          <cell r="C10">
            <v>17579.060000000001</v>
          </cell>
        </row>
        <row r="11">
          <cell r="C11">
            <v>-13597.759999999998</v>
          </cell>
        </row>
        <row r="12">
          <cell r="C12">
            <v>562161.06999999983</v>
          </cell>
        </row>
        <row r="13">
          <cell r="C13">
            <v>132918.39999999999</v>
          </cell>
        </row>
        <row r="14">
          <cell r="C14">
            <v>274196.01</v>
          </cell>
        </row>
        <row r="15">
          <cell r="C15">
            <v>174270.12000000011</v>
          </cell>
        </row>
        <row r="16">
          <cell r="C16">
            <v>954351.12</v>
          </cell>
        </row>
        <row r="17">
          <cell r="C17">
            <v>50879.05</v>
          </cell>
        </row>
        <row r="18">
          <cell r="C18">
            <v>-43033.48</v>
          </cell>
        </row>
        <row r="19">
          <cell r="C19">
            <v>76794.81</v>
          </cell>
        </row>
        <row r="20">
          <cell r="C20">
            <v>212706.06</v>
          </cell>
        </row>
        <row r="21">
          <cell r="C21">
            <v>428247.81999999995</v>
          </cell>
        </row>
        <row r="22">
          <cell r="C22">
            <v>233260.85000000003</v>
          </cell>
        </row>
        <row r="23">
          <cell r="C23">
            <v>-127569.76000000001</v>
          </cell>
        </row>
        <row r="24">
          <cell r="C24">
            <v>20222.789999999997</v>
          </cell>
        </row>
        <row r="25">
          <cell r="C25">
            <v>123869.53000000001</v>
          </cell>
        </row>
        <row r="26">
          <cell r="C26">
            <v>1067762.23</v>
          </cell>
        </row>
        <row r="27">
          <cell r="C27">
            <v>48764.08</v>
          </cell>
        </row>
        <row r="28">
          <cell r="C28">
            <v>205465.02999999997</v>
          </cell>
        </row>
        <row r="29">
          <cell r="C29">
            <v>433016.73999999993</v>
          </cell>
        </row>
        <row r="30">
          <cell r="C30">
            <v>1484696.4499999995</v>
          </cell>
        </row>
        <row r="31">
          <cell r="C31">
            <v>178053.65000000002</v>
          </cell>
        </row>
        <row r="32">
          <cell r="C32">
            <v>3726643.4800000004</v>
          </cell>
        </row>
        <row r="33">
          <cell r="C33">
            <v>151327.6</v>
          </cell>
        </row>
        <row r="34">
          <cell r="C34">
            <v>267222.20999999996</v>
          </cell>
        </row>
        <row r="35">
          <cell r="C35">
            <v>194131.28999999998</v>
          </cell>
        </row>
        <row r="36">
          <cell r="C36">
            <v>397493.55</v>
          </cell>
        </row>
        <row r="37">
          <cell r="C37">
            <v>652981.58000000007</v>
          </cell>
        </row>
        <row r="38">
          <cell r="C38">
            <v>1171231.77</v>
          </cell>
        </row>
        <row r="39">
          <cell r="C39">
            <v>160400.07</v>
          </cell>
        </row>
        <row r="40">
          <cell r="C40">
            <v>584762.64999999991</v>
          </cell>
        </row>
        <row r="41">
          <cell r="C41">
            <v>279819.14999999997</v>
          </cell>
        </row>
        <row r="42">
          <cell r="C42">
            <v>1224072.22</v>
          </cell>
        </row>
        <row r="43">
          <cell r="C43">
            <v>43690.19</v>
          </cell>
        </row>
        <row r="44">
          <cell r="C44">
            <v>236214.36</v>
          </cell>
        </row>
        <row r="45">
          <cell r="C45">
            <v>161941.53</v>
          </cell>
        </row>
        <row r="46">
          <cell r="C46">
            <v>151401.97</v>
          </cell>
        </row>
        <row r="47">
          <cell r="C47">
            <v>316611.25</v>
          </cell>
        </row>
        <row r="48">
          <cell r="C48">
            <v>117828.47</v>
          </cell>
        </row>
        <row r="49">
          <cell r="C49">
            <v>329234.21000000002</v>
          </cell>
        </row>
        <row r="50">
          <cell r="C50">
            <v>957437.14999999979</v>
          </cell>
        </row>
        <row r="51">
          <cell r="C51">
            <v>621496.93000000005</v>
          </cell>
        </row>
        <row r="52">
          <cell r="C52">
            <v>251139.90000000002</v>
          </cell>
        </row>
        <row r="53">
          <cell r="C53">
            <v>1763709.4100000001</v>
          </cell>
        </row>
        <row r="54">
          <cell r="C54">
            <v>119448.03000000001</v>
          </cell>
        </row>
        <row r="55">
          <cell r="C55">
            <v>177482.63</v>
          </cell>
        </row>
        <row r="56">
          <cell r="C56">
            <v>168841.04</v>
          </cell>
        </row>
        <row r="57">
          <cell r="C57">
            <v>97577.99</v>
          </cell>
        </row>
        <row r="58">
          <cell r="C58">
            <v>67217.97</v>
          </cell>
        </row>
        <row r="59">
          <cell r="C59">
            <v>837617.75999999989</v>
          </cell>
        </row>
        <row r="60">
          <cell r="C60">
            <v>775115.08000000019</v>
          </cell>
        </row>
        <row r="61">
          <cell r="C61">
            <v>469442.86000000004</v>
          </cell>
        </row>
        <row r="62">
          <cell r="C62">
            <v>718288.59019999998</v>
          </cell>
        </row>
        <row r="63">
          <cell r="C63">
            <v>319682.44</v>
          </cell>
        </row>
        <row r="64">
          <cell r="C64">
            <v>235229.21000000011</v>
          </cell>
        </row>
        <row r="65">
          <cell r="C65">
            <v>379523.33999999997</v>
          </cell>
        </row>
        <row r="66">
          <cell r="C66">
            <v>287768.28999999992</v>
          </cell>
        </row>
        <row r="67">
          <cell r="C67">
            <v>121240.74</v>
          </cell>
        </row>
        <row r="68">
          <cell r="C68">
            <v>359296.27</v>
          </cell>
        </row>
        <row r="69">
          <cell r="C69">
            <v>318559.62</v>
          </cell>
        </row>
        <row r="70">
          <cell r="C70">
            <v>156729.87999999995</v>
          </cell>
        </row>
        <row r="71">
          <cell r="C71">
            <v>272763.28000000003</v>
          </cell>
        </row>
        <row r="72">
          <cell r="C72">
            <v>202223.00999999998</v>
          </cell>
        </row>
        <row r="73">
          <cell r="C73">
            <v>715019.57000000007</v>
          </cell>
        </row>
        <row r="74">
          <cell r="C74">
            <v>4603391.3699999992</v>
          </cell>
        </row>
        <row r="75">
          <cell r="C75">
            <v>349713.18300000002</v>
          </cell>
        </row>
        <row r="76">
          <cell r="C76">
            <v>195655.80999999997</v>
          </cell>
        </row>
        <row r="77">
          <cell r="C77">
            <v>316324.42</v>
          </cell>
        </row>
        <row r="78">
          <cell r="C78">
            <v>308362.69</v>
          </cell>
        </row>
        <row r="79">
          <cell r="C79">
            <v>125340.76000000001</v>
          </cell>
        </row>
        <row r="80">
          <cell r="C80">
            <v>200222.76</v>
          </cell>
        </row>
        <row r="81">
          <cell r="C81">
            <v>107636.52000000005</v>
          </cell>
        </row>
        <row r="82">
          <cell r="C82">
            <v>373689.77999999997</v>
          </cell>
        </row>
        <row r="83">
          <cell r="C83">
            <v>203893.56999999998</v>
          </cell>
        </row>
        <row r="84">
          <cell r="C84">
            <v>235016.10999999993</v>
          </cell>
        </row>
        <row r="85">
          <cell r="C85">
            <v>156014.76</v>
          </cell>
        </row>
        <row r="86">
          <cell r="C86">
            <v>2912106.5300000007</v>
          </cell>
        </row>
        <row r="87">
          <cell r="C87">
            <v>94084.849999999991</v>
          </cell>
        </row>
        <row r="88">
          <cell r="C88">
            <v>210705.45000000004</v>
          </cell>
        </row>
        <row r="89">
          <cell r="C89">
            <v>123404.31999999996</v>
          </cell>
        </row>
        <row r="90">
          <cell r="C90">
            <v>849870.3600000001</v>
          </cell>
        </row>
        <row r="91">
          <cell r="C91">
            <v>179044.77999999997</v>
          </cell>
        </row>
        <row r="92">
          <cell r="C92">
            <v>139549.09</v>
          </cell>
        </row>
        <row r="93">
          <cell r="C93">
            <v>171622.93</v>
          </cell>
        </row>
        <row r="94">
          <cell r="C94">
            <v>270377.61</v>
          </cell>
        </row>
        <row r="95">
          <cell r="C95">
            <v>524977.23</v>
          </cell>
        </row>
        <row r="96">
          <cell r="C96">
            <v>253511.47000000003</v>
          </cell>
        </row>
        <row r="97">
          <cell r="C97">
            <v>148318.86999999997</v>
          </cell>
        </row>
        <row r="98">
          <cell r="C98">
            <v>2372566.58</v>
          </cell>
        </row>
        <row r="99">
          <cell r="C99">
            <v>266638.87000000011</v>
          </cell>
        </row>
        <row r="100">
          <cell r="C100">
            <v>550440.35000000009</v>
          </cell>
        </row>
        <row r="101">
          <cell r="C101">
            <v>234436.99000000002</v>
          </cell>
        </row>
        <row r="102">
          <cell r="C102">
            <v>296880.55</v>
          </cell>
        </row>
        <row r="103">
          <cell r="C103">
            <v>235159.52000000002</v>
          </cell>
        </row>
        <row r="104">
          <cell r="C104">
            <v>360579.91999999993</v>
          </cell>
        </row>
        <row r="105">
          <cell r="C105">
            <v>193966.80000000005</v>
          </cell>
        </row>
        <row r="106">
          <cell r="C106">
            <v>1154448.4800000002</v>
          </cell>
        </row>
        <row r="107">
          <cell r="C107">
            <v>228774.633</v>
          </cell>
        </row>
        <row r="108">
          <cell r="C108">
            <v>176773.91000000003</v>
          </cell>
        </row>
        <row r="109">
          <cell r="C109">
            <v>1312484.5999999989</v>
          </cell>
        </row>
        <row r="110">
          <cell r="C110">
            <v>1413306.14</v>
          </cell>
        </row>
        <row r="111">
          <cell r="C111">
            <v>120141.37000000004</v>
          </cell>
        </row>
        <row r="112">
          <cell r="C112">
            <v>175178.75000000003</v>
          </cell>
        </row>
        <row r="113">
          <cell r="C113">
            <v>612808.41999999993</v>
          </cell>
        </row>
        <row r="114">
          <cell r="C114">
            <v>300621.33000000007</v>
          </cell>
        </row>
        <row r="115">
          <cell r="C115">
            <v>212927.95000000004</v>
          </cell>
        </row>
        <row r="116">
          <cell r="C116">
            <v>221460.95999999996</v>
          </cell>
        </row>
        <row r="117">
          <cell r="C117">
            <v>186384.29299999995</v>
          </cell>
        </row>
        <row r="118">
          <cell r="C118">
            <v>152276.78000000003</v>
          </cell>
        </row>
        <row r="119">
          <cell r="C119">
            <v>206533.81</v>
          </cell>
        </row>
        <row r="120">
          <cell r="C120">
            <v>2051411.7300000007</v>
          </cell>
        </row>
        <row r="121">
          <cell r="C121">
            <v>188596.46999999997</v>
          </cell>
        </row>
        <row r="122">
          <cell r="C122">
            <v>1044773.6300000001</v>
          </cell>
        </row>
        <row r="123">
          <cell r="C123">
            <v>203861.21</v>
          </cell>
        </row>
        <row r="124">
          <cell r="C124">
            <v>137421.39000000001</v>
          </cell>
        </row>
        <row r="125">
          <cell r="C125">
            <v>208492.20999999996</v>
          </cell>
        </row>
        <row r="126">
          <cell r="C126">
            <v>19276.94999999999</v>
          </cell>
        </row>
        <row r="127">
          <cell r="C127">
            <v>40431.72999999996</v>
          </cell>
        </row>
        <row r="128">
          <cell r="C128">
            <v>67501.930000000022</v>
          </cell>
        </row>
        <row r="129">
          <cell r="C129">
            <v>2589671.31</v>
          </cell>
        </row>
        <row r="130">
          <cell r="C130">
            <v>124742.23000000011</v>
          </cell>
        </row>
        <row r="131">
          <cell r="C131">
            <v>16572.499999999938</v>
          </cell>
        </row>
        <row r="132">
          <cell r="C132">
            <v>489808.86</v>
          </cell>
        </row>
        <row r="133">
          <cell r="C133">
            <v>421256.78999999992</v>
          </cell>
        </row>
        <row r="134">
          <cell r="C134">
            <v>1120207.9804999991</v>
          </cell>
        </row>
        <row r="135">
          <cell r="C135">
            <v>37124.779999999984</v>
          </cell>
        </row>
        <row r="136">
          <cell r="C136">
            <v>140126.62999999998</v>
          </cell>
        </row>
        <row r="137">
          <cell r="C137">
            <v>458199.22</v>
          </cell>
        </row>
        <row r="138">
          <cell r="C138">
            <v>144204.57</v>
          </cell>
        </row>
        <row r="139">
          <cell r="C139">
            <v>225901.17</v>
          </cell>
        </row>
        <row r="140">
          <cell r="C140">
            <v>273697.7799999998</v>
          </cell>
        </row>
        <row r="141">
          <cell r="C141">
            <v>5424937.4700000007</v>
          </cell>
        </row>
        <row r="142">
          <cell r="C142">
            <v>295072.61</v>
          </cell>
        </row>
        <row r="143">
          <cell r="C143">
            <v>932899.15000000014</v>
          </cell>
        </row>
        <row r="144">
          <cell r="C144">
            <v>1052096.110000001</v>
          </cell>
        </row>
        <row r="145">
          <cell r="C145">
            <v>493798.55000000005</v>
          </cell>
        </row>
        <row r="146">
          <cell r="C146">
            <v>2518922.5399999996</v>
          </cell>
        </row>
        <row r="147">
          <cell r="C147">
            <v>347994.97</v>
          </cell>
        </row>
        <row r="148">
          <cell r="C148">
            <v>261569.96999999997</v>
          </cell>
        </row>
        <row r="149">
          <cell r="C149">
            <v>309808.82999999996</v>
          </cell>
        </row>
        <row r="150">
          <cell r="C150">
            <v>2861404.9599999981</v>
          </cell>
        </row>
        <row r="151">
          <cell r="C151">
            <v>261483.40000000002</v>
          </cell>
        </row>
        <row r="152">
          <cell r="C152">
            <v>194003.14</v>
          </cell>
        </row>
        <row r="153">
          <cell r="C153">
            <v>67958.03</v>
          </cell>
        </row>
        <row r="154">
          <cell r="C154">
            <v>52245.610000000008</v>
          </cell>
        </row>
        <row r="155">
          <cell r="C155">
            <v>1051077.2800000003</v>
          </cell>
        </row>
        <row r="156">
          <cell r="C156">
            <v>429325.16000000003</v>
          </cell>
        </row>
        <row r="157">
          <cell r="C157">
            <v>732002.36</v>
          </cell>
        </row>
        <row r="158">
          <cell r="C158">
            <v>4389528.2699999986</v>
          </cell>
        </row>
        <row r="159">
          <cell r="C159">
            <v>71582.170000000013</v>
          </cell>
          <cell r="E159">
            <v>0</v>
          </cell>
        </row>
        <row r="160">
          <cell r="C160">
            <v>221333.6</v>
          </cell>
          <cell r="E160">
            <v>72</v>
          </cell>
        </row>
        <row r="161">
          <cell r="C161">
            <v>147708.73000000001</v>
          </cell>
          <cell r="E161">
            <v>0</v>
          </cell>
        </row>
        <row r="162">
          <cell r="C162">
            <v>227809.63</v>
          </cell>
          <cell r="E162">
            <v>0</v>
          </cell>
        </row>
        <row r="163">
          <cell r="C163">
            <v>4029534.7200000007</v>
          </cell>
          <cell r="E163">
            <v>383385</v>
          </cell>
        </row>
        <row r="164">
          <cell r="C164">
            <v>471023.69999999995</v>
          </cell>
          <cell r="E164">
            <v>0</v>
          </cell>
        </row>
        <row r="165">
          <cell r="C165">
            <v>71420.359999999986</v>
          </cell>
          <cell r="E165">
            <v>0</v>
          </cell>
        </row>
        <row r="166">
          <cell r="C166">
            <v>101846.07000000002</v>
          </cell>
          <cell r="E166">
            <v>0</v>
          </cell>
        </row>
        <row r="167">
          <cell r="C167">
            <v>224457.74</v>
          </cell>
          <cell r="E167">
            <v>0</v>
          </cell>
        </row>
        <row r="168">
          <cell r="C168">
            <v>138889.48000000001</v>
          </cell>
          <cell r="E168">
            <v>0</v>
          </cell>
        </row>
        <row r="169">
          <cell r="C169">
            <v>1948976.0499999996</v>
          </cell>
          <cell r="E169">
            <v>375532</v>
          </cell>
        </row>
        <row r="170">
          <cell r="C170">
            <v>939848.57000000007</v>
          </cell>
          <cell r="E17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D85D-CF0E-44F1-95C4-00CF770E9BE2}">
  <sheetPr codeName="Planilha1">
    <tabColor theme="4" tint="0.59999389629810485"/>
  </sheetPr>
  <dimension ref="A1:AK621"/>
  <sheetViews>
    <sheetView showGridLines="0" tabSelected="1" zoomScale="90" zoomScaleNormal="90" workbookViewId="0">
      <pane xSplit="2" ySplit="8" topLeftCell="H364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defaultRowHeight="15" x14ac:dyDescent="0.25"/>
  <cols>
    <col min="1" max="1" width="2" style="104" customWidth="1"/>
    <col min="2" max="2" width="9.85546875" style="104" customWidth="1"/>
    <col min="3" max="7" width="18.85546875" style="104" customWidth="1"/>
    <col min="8" max="8" width="20.140625" style="104" customWidth="1"/>
    <col min="9" max="22" width="18.85546875" style="104" customWidth="1"/>
    <col min="23" max="23" width="4.85546875" style="104" customWidth="1"/>
    <col min="24" max="24" width="1.85546875" style="104" customWidth="1"/>
    <col min="25" max="27" width="21.28515625" style="104" customWidth="1"/>
    <col min="28" max="28" width="1.85546875" style="104" customWidth="1"/>
    <col min="29" max="29" width="21.28515625" style="104" customWidth="1"/>
    <col min="30" max="30" width="1.5703125" style="104" customWidth="1"/>
    <col min="31" max="31" width="5.28515625" style="104" customWidth="1"/>
    <col min="32" max="33" width="29.5703125" style="104" customWidth="1"/>
    <col min="34" max="34" width="13.42578125" style="104" bestFit="1" customWidth="1"/>
    <col min="35" max="16384" width="9.140625" style="104"/>
  </cols>
  <sheetData>
    <row r="1" spans="2:37" s="2" customFormat="1" ht="15" customHeight="1" x14ac:dyDescent="0.25">
      <c r="B1" s="1"/>
      <c r="C1" s="1"/>
      <c r="E1" s="104"/>
      <c r="F1" s="104"/>
      <c r="G1" s="104"/>
      <c r="Q1" s="3"/>
      <c r="R1" s="3"/>
      <c r="W1" s="4"/>
      <c r="X1" s="5"/>
      <c r="Y1" s="6"/>
      <c r="Z1" s="6"/>
      <c r="AA1" s="6"/>
      <c r="AB1" s="5"/>
      <c r="AH1" s="104"/>
      <c r="AI1" s="104"/>
      <c r="AJ1" s="104"/>
      <c r="AK1" s="104"/>
    </row>
    <row r="2" spans="2:37" s="2" customFormat="1" ht="15.75" customHeight="1" thickBot="1" x14ac:dyDescent="0.3">
      <c r="B2" s="104"/>
      <c r="C2" s="104"/>
      <c r="E2" s="104"/>
      <c r="F2" s="104"/>
      <c r="G2" s="104"/>
      <c r="H2" s="7"/>
      <c r="I2" s="7"/>
      <c r="L2" s="8"/>
      <c r="M2" s="8"/>
      <c r="N2" s="4"/>
      <c r="O2" s="4"/>
      <c r="P2" s="4"/>
      <c r="Q2" s="4"/>
      <c r="R2" s="4"/>
      <c r="W2" s="4"/>
      <c r="X2" s="5"/>
      <c r="Y2" s="6"/>
      <c r="Z2" s="6"/>
      <c r="AA2" s="6"/>
      <c r="AB2" s="5"/>
      <c r="AH2" s="104"/>
      <c r="AI2" s="104"/>
      <c r="AJ2" s="104"/>
      <c r="AK2" s="104"/>
    </row>
    <row r="3" spans="2:37" s="2" customFormat="1" ht="15" customHeight="1" x14ac:dyDescent="0.25">
      <c r="B3" s="104"/>
      <c r="C3" s="104"/>
      <c r="E3" s="104"/>
      <c r="F3" s="104"/>
      <c r="G3" s="104"/>
      <c r="J3" s="9" t="s">
        <v>0</v>
      </c>
      <c r="K3" s="9" t="s">
        <v>1</v>
      </c>
      <c r="L3" s="81" t="s">
        <v>33</v>
      </c>
      <c r="M3" s="82"/>
      <c r="N3" s="82"/>
      <c r="O3" s="82"/>
      <c r="P3" s="82"/>
      <c r="Q3" s="83"/>
      <c r="T3" s="10"/>
      <c r="U3" s="10"/>
      <c r="V3" s="10"/>
      <c r="W3" s="4"/>
      <c r="X3" s="11"/>
      <c r="Y3" s="12"/>
      <c r="Z3" s="12"/>
      <c r="AA3" s="12"/>
      <c r="AB3" s="13"/>
      <c r="AC3" s="14"/>
      <c r="AD3" s="15"/>
      <c r="AF3" s="104"/>
      <c r="AG3" s="104"/>
      <c r="AH3" s="104"/>
      <c r="AI3" s="104"/>
      <c r="AJ3" s="104"/>
      <c r="AK3" s="104"/>
    </row>
    <row r="4" spans="2:37" s="2" customFormat="1" ht="17.25" customHeight="1" x14ac:dyDescent="0.3">
      <c r="B4" s="74" t="s">
        <v>2</v>
      </c>
      <c r="C4" s="75"/>
      <c r="D4" s="75"/>
      <c r="E4" s="75"/>
      <c r="F4" s="75"/>
      <c r="G4" s="75"/>
      <c r="H4" s="75"/>
      <c r="I4" s="76"/>
      <c r="J4" s="16">
        <v>0.2</v>
      </c>
      <c r="K4" s="17">
        <f>(1+J4)^(1/12)-1</f>
        <v>1.5309470499731193E-2</v>
      </c>
      <c r="L4" s="84"/>
      <c r="M4" s="85"/>
      <c r="N4" s="85"/>
      <c r="O4" s="85"/>
      <c r="P4" s="85"/>
      <c r="Q4" s="86"/>
      <c r="S4" s="18">
        <f>P380*3%</f>
        <v>8222463.2107527237</v>
      </c>
      <c r="T4" s="19">
        <f>R392-R380</f>
        <v>9597180.8525496423</v>
      </c>
      <c r="U4" s="19"/>
      <c r="V4" s="19"/>
      <c r="W4" s="4"/>
      <c r="X4" s="20"/>
      <c r="Y4" s="77" t="s">
        <v>3</v>
      </c>
      <c r="Z4" s="78"/>
      <c r="AA4" s="78"/>
      <c r="AB4" s="79"/>
      <c r="AC4" s="21">
        <f>(1+AC5)^12-1</f>
        <v>0.20000000000000329</v>
      </c>
      <c r="AD4" s="22"/>
      <c r="AF4" s="104"/>
      <c r="AG4" s="104"/>
      <c r="AH4" s="104"/>
      <c r="AI4" s="104"/>
      <c r="AJ4" s="104"/>
      <c r="AK4" s="104"/>
    </row>
    <row r="5" spans="2:37" s="2" customFormat="1" ht="17.25" customHeight="1" x14ac:dyDescent="0.3">
      <c r="B5" s="74" t="s">
        <v>4</v>
      </c>
      <c r="C5" s="75"/>
      <c r="D5" s="75"/>
      <c r="E5" s="75"/>
      <c r="F5" s="75"/>
      <c r="G5" s="75"/>
      <c r="H5" s="75"/>
      <c r="I5" s="76"/>
      <c r="J5" s="16">
        <v>0.1</v>
      </c>
      <c r="K5" s="17">
        <f>J5/12</f>
        <v>8.3333333333333332E-3</v>
      </c>
      <c r="L5" s="87"/>
      <c r="M5" s="88"/>
      <c r="N5" s="88"/>
      <c r="O5" s="88"/>
      <c r="P5" s="88"/>
      <c r="Q5" s="89"/>
      <c r="T5" s="10"/>
      <c r="U5" s="10"/>
      <c r="V5" s="10"/>
      <c r="W5" s="4"/>
      <c r="X5" s="20"/>
      <c r="Y5" s="77" t="s">
        <v>5</v>
      </c>
      <c r="Z5" s="78"/>
      <c r="AA5" s="78"/>
      <c r="AB5" s="79"/>
      <c r="AC5" s="23">
        <f>IRR(AC8:AC620,0.015)</f>
        <v>1.5309470499731415E-2</v>
      </c>
      <c r="AD5" s="22"/>
      <c r="AF5" s="104"/>
      <c r="AG5" s="104"/>
      <c r="AH5" s="104"/>
      <c r="AI5" s="104"/>
      <c r="AJ5" s="104"/>
      <c r="AK5" s="104"/>
    </row>
    <row r="6" spans="2:37" s="2" customFormat="1" ht="15" customHeight="1" x14ac:dyDescent="0.25">
      <c r="B6" s="1"/>
      <c r="C6" s="1"/>
      <c r="E6" s="24"/>
      <c r="F6" s="24"/>
      <c r="G6" s="24"/>
      <c r="H6" s="25"/>
      <c r="I6" s="25"/>
      <c r="J6" s="25"/>
      <c r="K6" s="25"/>
      <c r="L6" s="25"/>
      <c r="M6" s="26"/>
      <c r="Q6" s="4"/>
      <c r="R6" s="4"/>
      <c r="S6" s="4"/>
      <c r="T6" s="4"/>
      <c r="U6" s="4"/>
      <c r="V6" s="4"/>
      <c r="W6" s="4"/>
      <c r="X6" s="20"/>
      <c r="Y6" s="80"/>
      <c r="Z6" s="80"/>
      <c r="AA6" s="80"/>
      <c r="AB6" s="80"/>
      <c r="AC6" s="80"/>
      <c r="AD6" s="22"/>
      <c r="AF6" s="25"/>
      <c r="AG6" s="25"/>
      <c r="AH6" s="104"/>
      <c r="AI6" s="104"/>
      <c r="AJ6" s="104"/>
      <c r="AK6" s="104"/>
    </row>
    <row r="7" spans="2:37" s="31" customFormat="1" ht="29.25" customHeight="1" x14ac:dyDescent="0.25">
      <c r="B7" s="70" t="s">
        <v>6</v>
      </c>
      <c r="C7" s="70" t="s">
        <v>7</v>
      </c>
      <c r="D7" s="72" t="s">
        <v>8</v>
      </c>
      <c r="E7" s="72" t="s">
        <v>9</v>
      </c>
      <c r="F7" s="72" t="s">
        <v>10</v>
      </c>
      <c r="G7" s="72" t="s">
        <v>11</v>
      </c>
      <c r="H7" s="72" t="s">
        <v>12</v>
      </c>
      <c r="I7" s="72" t="s">
        <v>13</v>
      </c>
      <c r="J7" s="72" t="s">
        <v>14</v>
      </c>
      <c r="K7" s="92" t="s">
        <v>15</v>
      </c>
      <c r="L7" s="92" t="s">
        <v>16</v>
      </c>
      <c r="M7" s="94" t="s">
        <v>17</v>
      </c>
      <c r="N7" s="94" t="s">
        <v>18</v>
      </c>
      <c r="O7" s="72" t="s">
        <v>19</v>
      </c>
      <c r="P7" s="72" t="s">
        <v>20</v>
      </c>
      <c r="Q7" s="90" t="s">
        <v>21</v>
      </c>
      <c r="R7" s="90" t="s">
        <v>22</v>
      </c>
      <c r="S7" s="102" t="s">
        <v>23</v>
      </c>
      <c r="T7" s="102" t="s">
        <v>24</v>
      </c>
      <c r="U7" s="92" t="s">
        <v>25</v>
      </c>
      <c r="V7" s="92" t="s">
        <v>26</v>
      </c>
      <c r="W7" s="27"/>
      <c r="X7" s="28"/>
      <c r="Y7" s="96" t="s">
        <v>27</v>
      </c>
      <c r="Z7" s="96" t="s">
        <v>28</v>
      </c>
      <c r="AA7" s="96" t="s">
        <v>29</v>
      </c>
      <c r="AB7" s="29"/>
      <c r="AC7" s="98" t="s">
        <v>30</v>
      </c>
      <c r="AD7" s="30"/>
      <c r="AF7" s="100" t="s">
        <v>31</v>
      </c>
      <c r="AG7" s="98" t="s">
        <v>32</v>
      </c>
      <c r="AH7" s="104"/>
      <c r="AI7" s="104"/>
      <c r="AJ7" s="104"/>
      <c r="AK7" s="104"/>
    </row>
    <row r="8" spans="2:37" s="31" customFormat="1" ht="29.25" customHeight="1" x14ac:dyDescent="0.25">
      <c r="B8" s="71"/>
      <c r="C8" s="71"/>
      <c r="D8" s="73"/>
      <c r="E8" s="73"/>
      <c r="F8" s="73"/>
      <c r="G8" s="73"/>
      <c r="H8" s="73"/>
      <c r="I8" s="73"/>
      <c r="J8" s="73"/>
      <c r="K8" s="93"/>
      <c r="L8" s="93"/>
      <c r="M8" s="95"/>
      <c r="N8" s="95"/>
      <c r="O8" s="73"/>
      <c r="P8" s="73"/>
      <c r="Q8" s="91"/>
      <c r="R8" s="91"/>
      <c r="S8" s="103"/>
      <c r="T8" s="103"/>
      <c r="U8" s="93"/>
      <c r="V8" s="93"/>
      <c r="W8" s="27"/>
      <c r="X8" s="28"/>
      <c r="Y8" s="97"/>
      <c r="Z8" s="97"/>
      <c r="AA8" s="97"/>
      <c r="AB8" s="29"/>
      <c r="AC8" s="99"/>
      <c r="AD8" s="30"/>
      <c r="AF8" s="101"/>
      <c r="AG8" s="99"/>
      <c r="AH8" s="104"/>
      <c r="AI8" s="104"/>
      <c r="AJ8" s="104"/>
      <c r="AK8" s="104"/>
    </row>
    <row r="9" spans="2:37" s="2" customFormat="1" ht="15" customHeight="1" x14ac:dyDescent="0.25">
      <c r="B9" s="32">
        <v>33970</v>
      </c>
      <c r="C9" s="33">
        <f>YEAR(B9)</f>
        <v>1993</v>
      </c>
      <c r="D9" s="34">
        <f>'[1]IGP-DI'!C3</f>
        <v>0.28730253437003128</v>
      </c>
      <c r="E9" s="35">
        <f>D9+1</f>
        <v>1.2873025343700313</v>
      </c>
      <c r="F9" s="35">
        <f>D9+1</f>
        <v>1.2873025343700313</v>
      </c>
      <c r="G9" s="36"/>
      <c r="H9" s="37">
        <v>0</v>
      </c>
      <c r="I9" s="37">
        <f>H9</f>
        <v>0</v>
      </c>
      <c r="J9" s="37">
        <f>H9</f>
        <v>0</v>
      </c>
      <c r="K9" s="37">
        <f t="shared" ref="K9:L72" si="0">I9*$K$5</f>
        <v>0</v>
      </c>
      <c r="L9" s="37">
        <f t="shared" si="0"/>
        <v>0</v>
      </c>
      <c r="M9" s="37">
        <f>L9</f>
        <v>0</v>
      </c>
      <c r="N9" s="37">
        <f>L9</f>
        <v>0</v>
      </c>
      <c r="O9" s="40">
        <f>H9</f>
        <v>0</v>
      </c>
      <c r="P9" s="37">
        <f>H9</f>
        <v>0</v>
      </c>
      <c r="Q9" s="37">
        <f t="shared" ref="Q9:R72" si="1">O9-M9</f>
        <v>0</v>
      </c>
      <c r="R9" s="37">
        <f t="shared" si="1"/>
        <v>0</v>
      </c>
      <c r="S9" s="37">
        <f t="shared" ref="S9:S72" si="2">$K$4*R9</f>
        <v>0</v>
      </c>
      <c r="T9" s="37"/>
      <c r="U9" s="37"/>
      <c r="V9" s="37"/>
      <c r="W9" s="4"/>
      <c r="X9" s="20"/>
      <c r="Y9" s="38"/>
      <c r="Z9" s="38"/>
      <c r="AA9" s="38"/>
      <c r="AB9" s="39"/>
      <c r="AC9" s="38">
        <f>AA9-H9</f>
        <v>0</v>
      </c>
      <c r="AD9" s="22"/>
      <c r="AE9" s="31"/>
      <c r="AF9" s="38">
        <f t="shared" ref="AF9:AF72" si="3">N9</f>
        <v>0</v>
      </c>
      <c r="AG9" s="38">
        <f t="shared" ref="AG9:AG72" si="4">P9-AF9</f>
        <v>0</v>
      </c>
      <c r="AH9" s="104"/>
      <c r="AI9" s="104"/>
      <c r="AJ9" s="104"/>
      <c r="AK9" s="104"/>
    </row>
    <row r="10" spans="2:37" s="2" customFormat="1" ht="15" customHeight="1" x14ac:dyDescent="0.25">
      <c r="B10" s="32">
        <v>34001</v>
      </c>
      <c r="C10" s="33">
        <f t="shared" ref="C10:C73" si="5">YEAR(B10)</f>
        <v>1993</v>
      </c>
      <c r="D10" s="34">
        <f>'[1]IGP-DI'!C4</f>
        <v>0.26509980715363657</v>
      </c>
      <c r="E10" s="35">
        <f t="shared" ref="E10:E73" si="6">(1+D10)*E9</f>
        <v>1.6285661879799143</v>
      </c>
      <c r="F10" s="35">
        <f t="shared" ref="F10:F73" si="7">(1+D10)*F9</f>
        <v>1.6285661879799143</v>
      </c>
      <c r="G10" s="36"/>
      <c r="H10" s="37">
        <v>0</v>
      </c>
      <c r="I10" s="37">
        <f>I9+H9</f>
        <v>0</v>
      </c>
      <c r="J10" s="37">
        <f t="shared" ref="J10:J73" si="8">(H9+J9)*(1+D9)</f>
        <v>0</v>
      </c>
      <c r="K10" s="37">
        <f t="shared" si="0"/>
        <v>0</v>
      </c>
      <c r="L10" s="37">
        <f t="shared" si="0"/>
        <v>0</v>
      </c>
      <c r="M10" s="37">
        <f>(K9+M9)</f>
        <v>0</v>
      </c>
      <c r="N10" s="37">
        <f t="shared" ref="N10:N73" si="9">(L9+N9)*(1+D9)</f>
        <v>0</v>
      </c>
      <c r="O10" s="40">
        <f>O9+H9</f>
        <v>0</v>
      </c>
      <c r="P10" s="37">
        <f t="shared" ref="P10:P73" si="10">(H9+P9)*(1+D9)</f>
        <v>0</v>
      </c>
      <c r="Q10" s="37">
        <f t="shared" si="1"/>
        <v>0</v>
      </c>
      <c r="R10" s="37">
        <f t="shared" si="1"/>
        <v>0</v>
      </c>
      <c r="S10" s="37">
        <f t="shared" si="2"/>
        <v>0</v>
      </c>
      <c r="T10" s="37"/>
      <c r="U10" s="37"/>
      <c r="V10" s="37"/>
      <c r="W10" s="4"/>
      <c r="X10" s="20"/>
      <c r="Y10" s="38">
        <f t="shared" ref="Y10:Y73" si="11">L10/F9</f>
        <v>0</v>
      </c>
      <c r="Z10" s="38">
        <f t="shared" ref="Z10:Z73" si="12">S10/F9</f>
        <v>0</v>
      </c>
      <c r="AA10" s="38">
        <f t="shared" ref="AA10:AA73" si="13">Y10+Z10</f>
        <v>0</v>
      </c>
      <c r="AB10" s="39"/>
      <c r="AC10" s="38">
        <f t="shared" ref="AC10:AC73" si="14">AA10-H10/F9</f>
        <v>0</v>
      </c>
      <c r="AD10" s="22"/>
      <c r="AE10" s="31"/>
      <c r="AF10" s="38">
        <f t="shared" si="3"/>
        <v>0</v>
      </c>
      <c r="AG10" s="38">
        <f t="shared" si="4"/>
        <v>0</v>
      </c>
      <c r="AH10" s="104"/>
      <c r="AI10" s="104"/>
      <c r="AJ10" s="104"/>
      <c r="AK10" s="104"/>
    </row>
    <row r="11" spans="2:37" s="2" customFormat="1" ht="15" customHeight="1" x14ac:dyDescent="0.25">
      <c r="B11" s="32">
        <v>34029</v>
      </c>
      <c r="C11" s="33">
        <f t="shared" si="5"/>
        <v>1993</v>
      </c>
      <c r="D11" s="34">
        <f>'[1]IGP-DI'!C5</f>
        <v>0.27810009157266746</v>
      </c>
      <c r="E11" s="35">
        <f t="shared" si="6"/>
        <v>2.0814705939892786</v>
      </c>
      <c r="F11" s="35">
        <f t="shared" si="7"/>
        <v>2.0814705939892786</v>
      </c>
      <c r="G11" s="36"/>
      <c r="H11" s="37">
        <v>0</v>
      </c>
      <c r="I11" s="37">
        <f t="shared" ref="I11:I74" si="15">I10+H10</f>
        <v>0</v>
      </c>
      <c r="J11" s="37">
        <f t="shared" si="8"/>
        <v>0</v>
      </c>
      <c r="K11" s="37">
        <f t="shared" si="0"/>
        <v>0</v>
      </c>
      <c r="L11" s="37">
        <f t="shared" si="0"/>
        <v>0</v>
      </c>
      <c r="M11" s="37">
        <f t="shared" ref="M11:M74" si="16">(K10+M10)</f>
        <v>0</v>
      </c>
      <c r="N11" s="37">
        <f t="shared" si="9"/>
        <v>0</v>
      </c>
      <c r="O11" s="40">
        <f t="shared" ref="O11:O74" si="17">O10+H10</f>
        <v>0</v>
      </c>
      <c r="P11" s="37">
        <f t="shared" si="10"/>
        <v>0</v>
      </c>
      <c r="Q11" s="37">
        <f t="shared" si="1"/>
        <v>0</v>
      </c>
      <c r="R11" s="37">
        <f t="shared" si="1"/>
        <v>0</v>
      </c>
      <c r="S11" s="37">
        <f t="shared" si="2"/>
        <v>0</v>
      </c>
      <c r="T11" s="37"/>
      <c r="U11" s="37"/>
      <c r="V11" s="37"/>
      <c r="W11" s="4"/>
      <c r="X11" s="20"/>
      <c r="Y11" s="38">
        <f t="shared" si="11"/>
        <v>0</v>
      </c>
      <c r="Z11" s="38">
        <f t="shared" si="12"/>
        <v>0</v>
      </c>
      <c r="AA11" s="38">
        <f t="shared" si="13"/>
        <v>0</v>
      </c>
      <c r="AB11" s="39"/>
      <c r="AC11" s="38">
        <f t="shared" si="14"/>
        <v>0</v>
      </c>
      <c r="AD11" s="22"/>
      <c r="AE11" s="31"/>
      <c r="AF11" s="38">
        <f t="shared" si="3"/>
        <v>0</v>
      </c>
      <c r="AG11" s="38">
        <f t="shared" si="4"/>
        <v>0</v>
      </c>
      <c r="AH11" s="104"/>
      <c r="AI11" s="104"/>
      <c r="AJ11" s="104"/>
      <c r="AK11" s="104"/>
    </row>
    <row r="12" spans="2:37" s="2" customFormat="1" ht="15" customHeight="1" x14ac:dyDescent="0.25">
      <c r="B12" s="32">
        <v>34060</v>
      </c>
      <c r="C12" s="33">
        <f t="shared" si="5"/>
        <v>1993</v>
      </c>
      <c r="D12" s="34">
        <f>'[1]IGP-DI'!C6</f>
        <v>0.2821000729681844</v>
      </c>
      <c r="E12" s="35">
        <f t="shared" si="6"/>
        <v>2.6686536004347841</v>
      </c>
      <c r="F12" s="35">
        <f t="shared" si="7"/>
        <v>2.6686536004347841</v>
      </c>
      <c r="G12" s="36"/>
      <c r="H12" s="37">
        <v>0</v>
      </c>
      <c r="I12" s="37">
        <f t="shared" si="15"/>
        <v>0</v>
      </c>
      <c r="J12" s="37">
        <f t="shared" si="8"/>
        <v>0</v>
      </c>
      <c r="K12" s="37">
        <f t="shared" si="0"/>
        <v>0</v>
      </c>
      <c r="L12" s="37">
        <f t="shared" si="0"/>
        <v>0</v>
      </c>
      <c r="M12" s="37">
        <f t="shared" si="16"/>
        <v>0</v>
      </c>
      <c r="N12" s="37">
        <f t="shared" si="9"/>
        <v>0</v>
      </c>
      <c r="O12" s="40">
        <f t="shared" si="17"/>
        <v>0</v>
      </c>
      <c r="P12" s="37">
        <f t="shared" si="10"/>
        <v>0</v>
      </c>
      <c r="Q12" s="37">
        <f t="shared" si="1"/>
        <v>0</v>
      </c>
      <c r="R12" s="37">
        <f t="shared" si="1"/>
        <v>0</v>
      </c>
      <c r="S12" s="37">
        <f t="shared" si="2"/>
        <v>0</v>
      </c>
      <c r="T12" s="37"/>
      <c r="U12" s="37"/>
      <c r="V12" s="37"/>
      <c r="W12" s="4"/>
      <c r="X12" s="20"/>
      <c r="Y12" s="38">
        <f t="shared" si="11"/>
        <v>0</v>
      </c>
      <c r="Z12" s="38">
        <f t="shared" si="12"/>
        <v>0</v>
      </c>
      <c r="AA12" s="38">
        <f t="shared" si="13"/>
        <v>0</v>
      </c>
      <c r="AB12" s="39"/>
      <c r="AC12" s="38">
        <f t="shared" si="14"/>
        <v>0</v>
      </c>
      <c r="AD12" s="22"/>
      <c r="AE12" s="31"/>
      <c r="AF12" s="38">
        <f t="shared" si="3"/>
        <v>0</v>
      </c>
      <c r="AG12" s="38">
        <f t="shared" si="4"/>
        <v>0</v>
      </c>
      <c r="AH12" s="104"/>
      <c r="AI12" s="104"/>
      <c r="AJ12" s="104"/>
      <c r="AK12" s="104"/>
    </row>
    <row r="13" spans="2:37" s="2" customFormat="1" ht="15" customHeight="1" x14ac:dyDescent="0.25">
      <c r="B13" s="32">
        <v>34090</v>
      </c>
      <c r="C13" s="33">
        <f t="shared" si="5"/>
        <v>1993</v>
      </c>
      <c r="D13" s="34">
        <f>'[1]IGP-DI'!C7</f>
        <v>0.32269973724259349</v>
      </c>
      <c r="E13" s="35">
        <f t="shared" si="6"/>
        <v>3.5298274160865901</v>
      </c>
      <c r="F13" s="35">
        <f t="shared" si="7"/>
        <v>3.5298274160865901</v>
      </c>
      <c r="G13" s="36"/>
      <c r="H13" s="37">
        <v>0</v>
      </c>
      <c r="I13" s="37">
        <f t="shared" si="15"/>
        <v>0</v>
      </c>
      <c r="J13" s="37">
        <f t="shared" si="8"/>
        <v>0</v>
      </c>
      <c r="K13" s="37">
        <f t="shared" si="0"/>
        <v>0</v>
      </c>
      <c r="L13" s="37">
        <f t="shared" si="0"/>
        <v>0</v>
      </c>
      <c r="M13" s="37">
        <f t="shared" si="16"/>
        <v>0</v>
      </c>
      <c r="N13" s="37">
        <f t="shared" si="9"/>
        <v>0</v>
      </c>
      <c r="O13" s="40">
        <f t="shared" si="17"/>
        <v>0</v>
      </c>
      <c r="P13" s="37">
        <f t="shared" si="10"/>
        <v>0</v>
      </c>
      <c r="Q13" s="37">
        <f t="shared" si="1"/>
        <v>0</v>
      </c>
      <c r="R13" s="37">
        <f t="shared" si="1"/>
        <v>0</v>
      </c>
      <c r="S13" s="37">
        <f t="shared" si="2"/>
        <v>0</v>
      </c>
      <c r="T13" s="37"/>
      <c r="U13" s="37"/>
      <c r="V13" s="37"/>
      <c r="W13" s="4"/>
      <c r="X13" s="20"/>
      <c r="Y13" s="38">
        <f t="shared" si="11"/>
        <v>0</v>
      </c>
      <c r="Z13" s="38">
        <f t="shared" si="12"/>
        <v>0</v>
      </c>
      <c r="AA13" s="38">
        <f t="shared" si="13"/>
        <v>0</v>
      </c>
      <c r="AB13" s="39"/>
      <c r="AC13" s="38">
        <f t="shared" si="14"/>
        <v>0</v>
      </c>
      <c r="AD13" s="22"/>
      <c r="AE13" s="31"/>
      <c r="AF13" s="38">
        <f t="shared" si="3"/>
        <v>0</v>
      </c>
      <c r="AG13" s="38">
        <f t="shared" si="4"/>
        <v>0</v>
      </c>
      <c r="AH13" s="104"/>
      <c r="AI13" s="104"/>
      <c r="AJ13" s="104"/>
      <c r="AK13" s="104"/>
    </row>
    <row r="14" spans="2:37" s="2" customFormat="1" ht="15" customHeight="1" x14ac:dyDescent="0.25">
      <c r="B14" s="32">
        <v>34121</v>
      </c>
      <c r="C14" s="33">
        <f t="shared" si="5"/>
        <v>1993</v>
      </c>
      <c r="D14" s="34">
        <f>'[1]IGP-DI'!C8</f>
        <v>0.30720005239104964</v>
      </c>
      <c r="E14" s="35">
        <f t="shared" si="6"/>
        <v>4.6141905832397541</v>
      </c>
      <c r="F14" s="35">
        <f t="shared" si="7"/>
        <v>4.6141905832397541</v>
      </c>
      <c r="G14" s="36"/>
      <c r="H14" s="37">
        <v>0</v>
      </c>
      <c r="I14" s="37">
        <f t="shared" si="15"/>
        <v>0</v>
      </c>
      <c r="J14" s="37">
        <f t="shared" si="8"/>
        <v>0</v>
      </c>
      <c r="K14" s="37">
        <f t="shared" si="0"/>
        <v>0</v>
      </c>
      <c r="L14" s="37">
        <f t="shared" si="0"/>
        <v>0</v>
      </c>
      <c r="M14" s="37">
        <f t="shared" si="16"/>
        <v>0</v>
      </c>
      <c r="N14" s="37">
        <f t="shared" si="9"/>
        <v>0</v>
      </c>
      <c r="O14" s="40">
        <f t="shared" si="17"/>
        <v>0</v>
      </c>
      <c r="P14" s="37">
        <f t="shared" si="10"/>
        <v>0</v>
      </c>
      <c r="Q14" s="37">
        <f t="shared" si="1"/>
        <v>0</v>
      </c>
      <c r="R14" s="37">
        <f t="shared" si="1"/>
        <v>0</v>
      </c>
      <c r="S14" s="37">
        <f t="shared" si="2"/>
        <v>0</v>
      </c>
      <c r="T14" s="37"/>
      <c r="U14" s="37"/>
      <c r="V14" s="37"/>
      <c r="W14" s="4"/>
      <c r="X14" s="20"/>
      <c r="Y14" s="38">
        <f t="shared" si="11"/>
        <v>0</v>
      </c>
      <c r="Z14" s="38">
        <f t="shared" si="12"/>
        <v>0</v>
      </c>
      <c r="AA14" s="38">
        <f t="shared" si="13"/>
        <v>0</v>
      </c>
      <c r="AB14" s="39"/>
      <c r="AC14" s="38">
        <f t="shared" si="14"/>
        <v>0</v>
      </c>
      <c r="AD14" s="22"/>
      <c r="AE14" s="31"/>
      <c r="AF14" s="38">
        <f t="shared" si="3"/>
        <v>0</v>
      </c>
      <c r="AG14" s="38">
        <f t="shared" si="4"/>
        <v>0</v>
      </c>
      <c r="AH14" s="104"/>
      <c r="AI14" s="104"/>
      <c r="AJ14" s="104"/>
      <c r="AK14" s="104"/>
    </row>
    <row r="15" spans="2:37" s="2" customFormat="1" ht="15" customHeight="1" x14ac:dyDescent="0.25">
      <c r="B15" s="32">
        <v>34151</v>
      </c>
      <c r="C15" s="33">
        <f t="shared" si="5"/>
        <v>1993</v>
      </c>
      <c r="D15" s="34">
        <f>'[1]IGP-DI'!C9</f>
        <v>0.31960024074378723</v>
      </c>
      <c r="E15" s="35">
        <f t="shared" si="6"/>
        <v>6.0888870044808954</v>
      </c>
      <c r="F15" s="35">
        <f t="shared" si="7"/>
        <v>6.0888870044808954</v>
      </c>
      <c r="G15" s="36"/>
      <c r="H15" s="37">
        <v>0</v>
      </c>
      <c r="I15" s="37">
        <f t="shared" si="15"/>
        <v>0</v>
      </c>
      <c r="J15" s="37">
        <f t="shared" si="8"/>
        <v>0</v>
      </c>
      <c r="K15" s="37">
        <f t="shared" si="0"/>
        <v>0</v>
      </c>
      <c r="L15" s="37">
        <f t="shared" si="0"/>
        <v>0</v>
      </c>
      <c r="M15" s="37">
        <f t="shared" si="16"/>
        <v>0</v>
      </c>
      <c r="N15" s="37">
        <f t="shared" si="9"/>
        <v>0</v>
      </c>
      <c r="O15" s="40">
        <f t="shared" si="17"/>
        <v>0</v>
      </c>
      <c r="P15" s="37">
        <f t="shared" si="10"/>
        <v>0</v>
      </c>
      <c r="Q15" s="37">
        <f t="shared" si="1"/>
        <v>0</v>
      </c>
      <c r="R15" s="37">
        <f t="shared" si="1"/>
        <v>0</v>
      </c>
      <c r="S15" s="37">
        <f t="shared" si="2"/>
        <v>0</v>
      </c>
      <c r="T15" s="37"/>
      <c r="U15" s="37"/>
      <c r="V15" s="37"/>
      <c r="W15" s="4"/>
      <c r="X15" s="20"/>
      <c r="Y15" s="38">
        <f t="shared" si="11"/>
        <v>0</v>
      </c>
      <c r="Z15" s="38">
        <f t="shared" si="12"/>
        <v>0</v>
      </c>
      <c r="AA15" s="38">
        <f t="shared" si="13"/>
        <v>0</v>
      </c>
      <c r="AB15" s="39"/>
      <c r="AC15" s="38">
        <f t="shared" si="14"/>
        <v>0</v>
      </c>
      <c r="AD15" s="22"/>
      <c r="AE15" s="31"/>
      <c r="AF15" s="38">
        <f t="shared" si="3"/>
        <v>0</v>
      </c>
      <c r="AG15" s="38">
        <f t="shared" si="4"/>
        <v>0</v>
      </c>
      <c r="AH15" s="104"/>
      <c r="AI15" s="104"/>
      <c r="AJ15" s="104"/>
      <c r="AK15" s="104"/>
    </row>
    <row r="16" spans="2:37" s="2" customFormat="1" ht="15" customHeight="1" x14ac:dyDescent="0.25">
      <c r="B16" s="32">
        <v>34182</v>
      </c>
      <c r="C16" s="33">
        <f t="shared" si="5"/>
        <v>1993</v>
      </c>
      <c r="D16" s="34">
        <f>'[1]IGP-DI'!C10</f>
        <v>0.33529964338612328</v>
      </c>
      <c r="E16" s="35">
        <f t="shared" si="6"/>
        <v>8.1304886457017407</v>
      </c>
      <c r="F16" s="35">
        <f t="shared" si="7"/>
        <v>8.1304886457017407</v>
      </c>
      <c r="G16" s="36"/>
      <c r="H16" s="37">
        <v>0</v>
      </c>
      <c r="I16" s="37">
        <f t="shared" si="15"/>
        <v>0</v>
      </c>
      <c r="J16" s="37">
        <f t="shared" si="8"/>
        <v>0</v>
      </c>
      <c r="K16" s="37">
        <f t="shared" si="0"/>
        <v>0</v>
      </c>
      <c r="L16" s="37">
        <f t="shared" si="0"/>
        <v>0</v>
      </c>
      <c r="M16" s="37">
        <f t="shared" si="16"/>
        <v>0</v>
      </c>
      <c r="N16" s="37">
        <f t="shared" si="9"/>
        <v>0</v>
      </c>
      <c r="O16" s="40">
        <f t="shared" si="17"/>
        <v>0</v>
      </c>
      <c r="P16" s="37">
        <f t="shared" si="10"/>
        <v>0</v>
      </c>
      <c r="Q16" s="37">
        <f t="shared" si="1"/>
        <v>0</v>
      </c>
      <c r="R16" s="37">
        <f t="shared" si="1"/>
        <v>0</v>
      </c>
      <c r="S16" s="37">
        <f t="shared" si="2"/>
        <v>0</v>
      </c>
      <c r="T16" s="37"/>
      <c r="U16" s="37"/>
      <c r="V16" s="37"/>
      <c r="W16" s="4"/>
      <c r="X16" s="20"/>
      <c r="Y16" s="38">
        <f t="shared" si="11"/>
        <v>0</v>
      </c>
      <c r="Z16" s="38">
        <f t="shared" si="12"/>
        <v>0</v>
      </c>
      <c r="AA16" s="38">
        <f t="shared" si="13"/>
        <v>0</v>
      </c>
      <c r="AB16" s="39"/>
      <c r="AC16" s="38">
        <f t="shared" si="14"/>
        <v>0</v>
      </c>
      <c r="AD16" s="22"/>
      <c r="AE16" s="31"/>
      <c r="AF16" s="38">
        <f t="shared" si="3"/>
        <v>0</v>
      </c>
      <c r="AG16" s="38">
        <f t="shared" si="4"/>
        <v>0</v>
      </c>
      <c r="AH16" s="104"/>
      <c r="AI16" s="104"/>
      <c r="AJ16" s="104"/>
      <c r="AK16" s="104"/>
    </row>
    <row r="17" spans="2:37" s="2" customFormat="1" ht="15" customHeight="1" x14ac:dyDescent="0.25">
      <c r="B17" s="32">
        <v>34213</v>
      </c>
      <c r="C17" s="33">
        <f t="shared" si="5"/>
        <v>1993</v>
      </c>
      <c r="D17" s="34">
        <f>'[1]IGP-DI'!C11</f>
        <v>0.3699000507929775</v>
      </c>
      <c r="E17" s="35">
        <f t="shared" si="6"/>
        <v>11.137956808718542</v>
      </c>
      <c r="F17" s="35">
        <f t="shared" si="7"/>
        <v>11.137956808718542</v>
      </c>
      <c r="G17" s="36"/>
      <c r="H17" s="37">
        <v>0</v>
      </c>
      <c r="I17" s="37">
        <f t="shared" si="15"/>
        <v>0</v>
      </c>
      <c r="J17" s="37">
        <f t="shared" si="8"/>
        <v>0</v>
      </c>
      <c r="K17" s="37">
        <f t="shared" si="0"/>
        <v>0</v>
      </c>
      <c r="L17" s="37">
        <f t="shared" si="0"/>
        <v>0</v>
      </c>
      <c r="M17" s="37">
        <f t="shared" si="16"/>
        <v>0</v>
      </c>
      <c r="N17" s="37">
        <f t="shared" si="9"/>
        <v>0</v>
      </c>
      <c r="O17" s="40">
        <f t="shared" si="17"/>
        <v>0</v>
      </c>
      <c r="P17" s="37">
        <f t="shared" si="10"/>
        <v>0</v>
      </c>
      <c r="Q17" s="37">
        <f t="shared" si="1"/>
        <v>0</v>
      </c>
      <c r="R17" s="37">
        <f t="shared" si="1"/>
        <v>0</v>
      </c>
      <c r="S17" s="37">
        <f t="shared" si="2"/>
        <v>0</v>
      </c>
      <c r="T17" s="37"/>
      <c r="U17" s="37"/>
      <c r="V17" s="37"/>
      <c r="W17" s="4"/>
      <c r="X17" s="20"/>
      <c r="Y17" s="38">
        <f t="shared" si="11"/>
        <v>0</v>
      </c>
      <c r="Z17" s="38">
        <f t="shared" si="12"/>
        <v>0</v>
      </c>
      <c r="AA17" s="38">
        <f t="shared" si="13"/>
        <v>0</v>
      </c>
      <c r="AB17" s="39"/>
      <c r="AC17" s="38">
        <f t="shared" si="14"/>
        <v>0</v>
      </c>
      <c r="AD17" s="22"/>
      <c r="AE17" s="31"/>
      <c r="AF17" s="38">
        <f t="shared" si="3"/>
        <v>0</v>
      </c>
      <c r="AG17" s="38">
        <f t="shared" si="4"/>
        <v>0</v>
      </c>
      <c r="AH17" s="104"/>
      <c r="AI17" s="104"/>
      <c r="AJ17" s="104"/>
      <c r="AK17" s="104"/>
    </row>
    <row r="18" spans="2:37" s="2" customFormat="1" ht="15" customHeight="1" x14ac:dyDescent="0.25">
      <c r="B18" s="32">
        <v>34243</v>
      </c>
      <c r="C18" s="33">
        <f t="shared" si="5"/>
        <v>1993</v>
      </c>
      <c r="D18" s="34">
        <f>'[1]IGP-DI'!C12</f>
        <v>0.35140033471052456</v>
      </c>
      <c r="E18" s="35">
        <f t="shared" si="6"/>
        <v>15.051838559293603</v>
      </c>
      <c r="F18" s="35">
        <f t="shared" si="7"/>
        <v>15.051838559293603</v>
      </c>
      <c r="G18" s="36"/>
      <c r="H18" s="37">
        <v>0</v>
      </c>
      <c r="I18" s="37">
        <f t="shared" si="15"/>
        <v>0</v>
      </c>
      <c r="J18" s="37">
        <f t="shared" si="8"/>
        <v>0</v>
      </c>
      <c r="K18" s="37">
        <f t="shared" si="0"/>
        <v>0</v>
      </c>
      <c r="L18" s="37">
        <f t="shared" si="0"/>
        <v>0</v>
      </c>
      <c r="M18" s="37">
        <f t="shared" si="16"/>
        <v>0</v>
      </c>
      <c r="N18" s="37">
        <f t="shared" si="9"/>
        <v>0</v>
      </c>
      <c r="O18" s="40">
        <f t="shared" si="17"/>
        <v>0</v>
      </c>
      <c r="P18" s="37">
        <f t="shared" si="10"/>
        <v>0</v>
      </c>
      <c r="Q18" s="37">
        <f t="shared" si="1"/>
        <v>0</v>
      </c>
      <c r="R18" s="37">
        <f t="shared" si="1"/>
        <v>0</v>
      </c>
      <c r="S18" s="37">
        <f t="shared" si="2"/>
        <v>0</v>
      </c>
      <c r="T18" s="37"/>
      <c r="U18" s="37"/>
      <c r="V18" s="37"/>
      <c r="W18" s="4"/>
      <c r="X18" s="20"/>
      <c r="Y18" s="38">
        <f t="shared" si="11"/>
        <v>0</v>
      </c>
      <c r="Z18" s="38">
        <f t="shared" si="12"/>
        <v>0</v>
      </c>
      <c r="AA18" s="38">
        <f t="shared" si="13"/>
        <v>0</v>
      </c>
      <c r="AB18" s="39"/>
      <c r="AC18" s="38">
        <f t="shared" si="14"/>
        <v>0</v>
      </c>
      <c r="AD18" s="22"/>
      <c r="AE18" s="31"/>
      <c r="AF18" s="38">
        <f t="shared" si="3"/>
        <v>0</v>
      </c>
      <c r="AG18" s="38">
        <f t="shared" si="4"/>
        <v>0</v>
      </c>
      <c r="AH18" s="104"/>
      <c r="AI18" s="104"/>
      <c r="AJ18" s="104"/>
      <c r="AK18" s="104"/>
    </row>
    <row r="19" spans="2:37" s="2" customFormat="1" ht="15" customHeight="1" x14ac:dyDescent="0.25">
      <c r="B19" s="32">
        <v>34274</v>
      </c>
      <c r="C19" s="33">
        <f t="shared" si="5"/>
        <v>1993</v>
      </c>
      <c r="D19" s="34">
        <f>'[1]IGP-DI'!C13</f>
        <v>0.36959984027813531</v>
      </c>
      <c r="E19" s="35">
        <f t="shared" si="6"/>
        <v>20.614995686700798</v>
      </c>
      <c r="F19" s="35">
        <f t="shared" si="7"/>
        <v>20.614995686700798</v>
      </c>
      <c r="G19" s="36"/>
      <c r="H19" s="37">
        <v>0</v>
      </c>
      <c r="I19" s="37">
        <f t="shared" si="15"/>
        <v>0</v>
      </c>
      <c r="J19" s="37">
        <f t="shared" si="8"/>
        <v>0</v>
      </c>
      <c r="K19" s="37">
        <f t="shared" si="0"/>
        <v>0</v>
      </c>
      <c r="L19" s="37">
        <f t="shared" si="0"/>
        <v>0</v>
      </c>
      <c r="M19" s="37">
        <f t="shared" si="16"/>
        <v>0</v>
      </c>
      <c r="N19" s="37">
        <f t="shared" si="9"/>
        <v>0</v>
      </c>
      <c r="O19" s="40">
        <f t="shared" si="17"/>
        <v>0</v>
      </c>
      <c r="P19" s="37">
        <f t="shared" si="10"/>
        <v>0</v>
      </c>
      <c r="Q19" s="37">
        <f t="shared" si="1"/>
        <v>0</v>
      </c>
      <c r="R19" s="37">
        <f t="shared" si="1"/>
        <v>0</v>
      </c>
      <c r="S19" s="37">
        <f t="shared" si="2"/>
        <v>0</v>
      </c>
      <c r="T19" s="37"/>
      <c r="U19" s="37"/>
      <c r="V19" s="37"/>
      <c r="W19" s="4"/>
      <c r="X19" s="20"/>
      <c r="Y19" s="38">
        <f t="shared" si="11"/>
        <v>0</v>
      </c>
      <c r="Z19" s="38">
        <f t="shared" si="12"/>
        <v>0</v>
      </c>
      <c r="AA19" s="38">
        <f t="shared" si="13"/>
        <v>0</v>
      </c>
      <c r="AB19" s="39"/>
      <c r="AC19" s="38">
        <f t="shared" si="14"/>
        <v>0</v>
      </c>
      <c r="AD19" s="22"/>
      <c r="AE19" s="31"/>
      <c r="AF19" s="38">
        <f t="shared" si="3"/>
        <v>0</v>
      </c>
      <c r="AG19" s="38">
        <f t="shared" si="4"/>
        <v>0</v>
      </c>
      <c r="AH19" s="104"/>
      <c r="AI19" s="104"/>
      <c r="AJ19" s="104"/>
      <c r="AK19" s="104"/>
    </row>
    <row r="20" spans="2:37" s="2" customFormat="1" ht="15" customHeight="1" x14ac:dyDescent="0.25">
      <c r="B20" s="41">
        <v>34304</v>
      </c>
      <c r="C20" s="42">
        <f t="shared" si="5"/>
        <v>1993</v>
      </c>
      <c r="D20" s="34">
        <f>'[1]IGP-DI'!C14</f>
        <v>0.36220011161879517</v>
      </c>
      <c r="E20" s="43">
        <f t="shared" si="6"/>
        <v>28.081749425444809</v>
      </c>
      <c r="F20" s="43">
        <f t="shared" si="7"/>
        <v>28.081749425444809</v>
      </c>
      <c r="G20" s="44">
        <f>F20/F9-1</f>
        <v>20.814413221199171</v>
      </c>
      <c r="H20" s="37">
        <v>0</v>
      </c>
      <c r="I20" s="37">
        <f t="shared" si="15"/>
        <v>0</v>
      </c>
      <c r="J20" s="40">
        <f t="shared" si="8"/>
        <v>0</v>
      </c>
      <c r="K20" s="37">
        <f t="shared" si="0"/>
        <v>0</v>
      </c>
      <c r="L20" s="40">
        <f t="shared" si="0"/>
        <v>0</v>
      </c>
      <c r="M20" s="37">
        <f t="shared" si="16"/>
        <v>0</v>
      </c>
      <c r="N20" s="40">
        <f t="shared" si="9"/>
        <v>0</v>
      </c>
      <c r="O20" s="40">
        <f t="shared" si="17"/>
        <v>0</v>
      </c>
      <c r="P20" s="40">
        <f t="shared" si="10"/>
        <v>0</v>
      </c>
      <c r="Q20" s="37">
        <f t="shared" si="1"/>
        <v>0</v>
      </c>
      <c r="R20" s="40">
        <f t="shared" si="1"/>
        <v>0</v>
      </c>
      <c r="S20" s="40">
        <f t="shared" si="2"/>
        <v>0</v>
      </c>
      <c r="T20" s="40">
        <f>SUM(S9:S20)</f>
        <v>0</v>
      </c>
      <c r="U20" s="40">
        <f>SUM(L9:L20)</f>
        <v>0</v>
      </c>
      <c r="V20" s="40">
        <f>T20+U20</f>
        <v>0</v>
      </c>
      <c r="W20" s="4"/>
      <c r="X20" s="20"/>
      <c r="Y20" s="38">
        <f t="shared" si="11"/>
        <v>0</v>
      </c>
      <c r="Z20" s="38">
        <f t="shared" si="12"/>
        <v>0</v>
      </c>
      <c r="AA20" s="38">
        <f t="shared" si="13"/>
        <v>0</v>
      </c>
      <c r="AB20" s="39"/>
      <c r="AC20" s="38">
        <f t="shared" si="14"/>
        <v>0</v>
      </c>
      <c r="AD20" s="22"/>
      <c r="AE20" s="31"/>
      <c r="AF20" s="38">
        <f t="shared" si="3"/>
        <v>0</v>
      </c>
      <c r="AG20" s="38">
        <f t="shared" si="4"/>
        <v>0</v>
      </c>
      <c r="AH20" s="104"/>
      <c r="AI20" s="104"/>
      <c r="AJ20" s="104"/>
      <c r="AK20" s="104"/>
    </row>
    <row r="21" spans="2:37" s="2" customFormat="1" ht="15" customHeight="1" x14ac:dyDescent="0.25">
      <c r="B21" s="32">
        <v>34335</v>
      </c>
      <c r="C21" s="33">
        <f t="shared" si="5"/>
        <v>1994</v>
      </c>
      <c r="D21" s="34">
        <f>'[1]IGP-DI'!C15</f>
        <v>0.42189967289597474</v>
      </c>
      <c r="E21" s="45">
        <f t="shared" si="6"/>
        <v>39.9294303223867</v>
      </c>
      <c r="F21" s="45">
        <f t="shared" si="7"/>
        <v>39.9294303223867</v>
      </c>
      <c r="G21" s="36"/>
      <c r="H21" s="46">
        <v>0</v>
      </c>
      <c r="I21" s="46">
        <f t="shared" si="15"/>
        <v>0</v>
      </c>
      <c r="J21" s="46">
        <f t="shared" si="8"/>
        <v>0</v>
      </c>
      <c r="K21" s="46">
        <f t="shared" si="0"/>
        <v>0</v>
      </c>
      <c r="L21" s="46">
        <f t="shared" si="0"/>
        <v>0</v>
      </c>
      <c r="M21" s="46">
        <f t="shared" si="16"/>
        <v>0</v>
      </c>
      <c r="N21" s="46">
        <f t="shared" si="9"/>
        <v>0</v>
      </c>
      <c r="O21" s="47">
        <f t="shared" si="17"/>
        <v>0</v>
      </c>
      <c r="P21" s="46">
        <f t="shared" si="10"/>
        <v>0</v>
      </c>
      <c r="Q21" s="46">
        <f t="shared" si="1"/>
        <v>0</v>
      </c>
      <c r="R21" s="46">
        <f t="shared" si="1"/>
        <v>0</v>
      </c>
      <c r="S21" s="46">
        <f t="shared" si="2"/>
        <v>0</v>
      </c>
      <c r="T21" s="46"/>
      <c r="U21" s="46"/>
      <c r="V21" s="46"/>
      <c r="W21" s="4"/>
      <c r="X21" s="20"/>
      <c r="Y21" s="38">
        <f t="shared" si="11"/>
        <v>0</v>
      </c>
      <c r="Z21" s="38">
        <f t="shared" si="12"/>
        <v>0</v>
      </c>
      <c r="AA21" s="38">
        <f t="shared" si="13"/>
        <v>0</v>
      </c>
      <c r="AB21" s="39"/>
      <c r="AC21" s="38">
        <f t="shared" si="14"/>
        <v>0</v>
      </c>
      <c r="AD21" s="22"/>
      <c r="AE21" s="31"/>
      <c r="AF21" s="38">
        <f t="shared" si="3"/>
        <v>0</v>
      </c>
      <c r="AG21" s="38">
        <f t="shared" si="4"/>
        <v>0</v>
      </c>
      <c r="AH21" s="104"/>
      <c r="AI21" s="104"/>
      <c r="AJ21" s="104"/>
      <c r="AK21" s="104"/>
    </row>
    <row r="22" spans="2:37" s="2" customFormat="1" ht="15" customHeight="1" x14ac:dyDescent="0.25">
      <c r="B22" s="32">
        <v>34366</v>
      </c>
      <c r="C22" s="33">
        <f t="shared" si="5"/>
        <v>1994</v>
      </c>
      <c r="D22" s="34">
        <f>'[1]IGP-DI'!C16</f>
        <v>0.42409968268273923</v>
      </c>
      <c r="E22" s="45">
        <f t="shared" si="6"/>
        <v>56.863489051813445</v>
      </c>
      <c r="F22" s="45">
        <f t="shared" si="7"/>
        <v>56.863489051813445</v>
      </c>
      <c r="G22" s="36"/>
      <c r="H22" s="46">
        <v>0</v>
      </c>
      <c r="I22" s="46">
        <f t="shared" si="15"/>
        <v>0</v>
      </c>
      <c r="J22" s="46">
        <f t="shared" si="8"/>
        <v>0</v>
      </c>
      <c r="K22" s="46">
        <f t="shared" si="0"/>
        <v>0</v>
      </c>
      <c r="L22" s="46">
        <f t="shared" si="0"/>
        <v>0</v>
      </c>
      <c r="M22" s="46">
        <f t="shared" si="16"/>
        <v>0</v>
      </c>
      <c r="N22" s="46">
        <f t="shared" si="9"/>
        <v>0</v>
      </c>
      <c r="O22" s="47">
        <f t="shared" si="17"/>
        <v>0</v>
      </c>
      <c r="P22" s="46">
        <f t="shared" si="10"/>
        <v>0</v>
      </c>
      <c r="Q22" s="46">
        <f t="shared" si="1"/>
        <v>0</v>
      </c>
      <c r="R22" s="46">
        <f t="shared" si="1"/>
        <v>0</v>
      </c>
      <c r="S22" s="46">
        <f t="shared" si="2"/>
        <v>0</v>
      </c>
      <c r="T22" s="46"/>
      <c r="U22" s="46"/>
      <c r="V22" s="46"/>
      <c r="W22" s="4"/>
      <c r="X22" s="20"/>
      <c r="Y22" s="38">
        <f t="shared" si="11"/>
        <v>0</v>
      </c>
      <c r="Z22" s="38">
        <f t="shared" si="12"/>
        <v>0</v>
      </c>
      <c r="AA22" s="38">
        <f t="shared" si="13"/>
        <v>0</v>
      </c>
      <c r="AB22" s="39"/>
      <c r="AC22" s="38">
        <f t="shared" si="14"/>
        <v>0</v>
      </c>
      <c r="AD22" s="22"/>
      <c r="AE22" s="31"/>
      <c r="AF22" s="38">
        <f t="shared" si="3"/>
        <v>0</v>
      </c>
      <c r="AG22" s="38">
        <f t="shared" si="4"/>
        <v>0</v>
      </c>
      <c r="AH22" s="104"/>
      <c r="AI22" s="104"/>
      <c r="AJ22" s="104"/>
      <c r="AK22" s="104"/>
    </row>
    <row r="23" spans="2:37" s="2" customFormat="1" ht="15" customHeight="1" x14ac:dyDescent="0.25">
      <c r="B23" s="32">
        <v>34394</v>
      </c>
      <c r="C23" s="33">
        <f t="shared" si="5"/>
        <v>1994</v>
      </c>
      <c r="D23" s="34">
        <f>'[1]IGP-DI'!C17</f>
        <v>0.44830020430619677</v>
      </c>
      <c r="E23" s="45">
        <f t="shared" si="6"/>
        <v>82.3554028113046</v>
      </c>
      <c r="F23" s="45">
        <f t="shared" si="7"/>
        <v>82.3554028113046</v>
      </c>
      <c r="G23" s="36"/>
      <c r="H23" s="46">
        <v>0</v>
      </c>
      <c r="I23" s="46">
        <f t="shared" si="15"/>
        <v>0</v>
      </c>
      <c r="J23" s="46">
        <f t="shared" si="8"/>
        <v>0</v>
      </c>
      <c r="K23" s="46">
        <f t="shared" si="0"/>
        <v>0</v>
      </c>
      <c r="L23" s="46">
        <f t="shared" si="0"/>
        <v>0</v>
      </c>
      <c r="M23" s="46">
        <f t="shared" si="16"/>
        <v>0</v>
      </c>
      <c r="N23" s="46">
        <f t="shared" si="9"/>
        <v>0</v>
      </c>
      <c r="O23" s="47">
        <f t="shared" si="17"/>
        <v>0</v>
      </c>
      <c r="P23" s="46">
        <f t="shared" si="10"/>
        <v>0</v>
      </c>
      <c r="Q23" s="46">
        <f t="shared" si="1"/>
        <v>0</v>
      </c>
      <c r="R23" s="46">
        <f t="shared" si="1"/>
        <v>0</v>
      </c>
      <c r="S23" s="46">
        <f t="shared" si="2"/>
        <v>0</v>
      </c>
      <c r="T23" s="46"/>
      <c r="U23" s="46"/>
      <c r="V23" s="46"/>
      <c r="W23" s="4"/>
      <c r="X23" s="20"/>
      <c r="Y23" s="38">
        <f t="shared" si="11"/>
        <v>0</v>
      </c>
      <c r="Z23" s="38">
        <f t="shared" si="12"/>
        <v>0</v>
      </c>
      <c r="AA23" s="38">
        <f t="shared" si="13"/>
        <v>0</v>
      </c>
      <c r="AB23" s="39"/>
      <c r="AC23" s="38">
        <f t="shared" si="14"/>
        <v>0</v>
      </c>
      <c r="AD23" s="22"/>
      <c r="AE23" s="31"/>
      <c r="AF23" s="38">
        <f t="shared" si="3"/>
        <v>0</v>
      </c>
      <c r="AG23" s="38">
        <f t="shared" si="4"/>
        <v>0</v>
      </c>
      <c r="AH23" s="104"/>
      <c r="AI23" s="104"/>
      <c r="AJ23" s="104"/>
      <c r="AK23" s="104"/>
    </row>
    <row r="24" spans="2:37" s="2" customFormat="1" ht="15" customHeight="1" x14ac:dyDescent="0.25">
      <c r="B24" s="32">
        <v>34425</v>
      </c>
      <c r="C24" s="33">
        <f t="shared" si="5"/>
        <v>1994</v>
      </c>
      <c r="D24" s="34">
        <f>'[1]IGP-DI'!C18</f>
        <v>0.42460013860066415</v>
      </c>
      <c r="E24" s="45">
        <f t="shared" si="6"/>
        <v>117.32351825949806</v>
      </c>
      <c r="F24" s="45">
        <f t="shared" si="7"/>
        <v>117.32351825949806</v>
      </c>
      <c r="G24" s="36"/>
      <c r="H24" s="46">
        <v>0</v>
      </c>
      <c r="I24" s="46">
        <f t="shared" si="15"/>
        <v>0</v>
      </c>
      <c r="J24" s="46">
        <f t="shared" si="8"/>
        <v>0</v>
      </c>
      <c r="K24" s="46">
        <f t="shared" si="0"/>
        <v>0</v>
      </c>
      <c r="L24" s="46">
        <f t="shared" si="0"/>
        <v>0</v>
      </c>
      <c r="M24" s="46">
        <f t="shared" si="16"/>
        <v>0</v>
      </c>
      <c r="N24" s="46">
        <f t="shared" si="9"/>
        <v>0</v>
      </c>
      <c r="O24" s="47">
        <f t="shared" si="17"/>
        <v>0</v>
      </c>
      <c r="P24" s="46">
        <f t="shared" si="10"/>
        <v>0</v>
      </c>
      <c r="Q24" s="46">
        <f t="shared" si="1"/>
        <v>0</v>
      </c>
      <c r="R24" s="46">
        <f t="shared" si="1"/>
        <v>0</v>
      </c>
      <c r="S24" s="46">
        <f t="shared" si="2"/>
        <v>0</v>
      </c>
      <c r="T24" s="46"/>
      <c r="U24" s="46"/>
      <c r="V24" s="46"/>
      <c r="W24" s="4"/>
      <c r="X24" s="20"/>
      <c r="Y24" s="38">
        <f t="shared" si="11"/>
        <v>0</v>
      </c>
      <c r="Z24" s="38">
        <f t="shared" si="12"/>
        <v>0</v>
      </c>
      <c r="AA24" s="38">
        <f t="shared" si="13"/>
        <v>0</v>
      </c>
      <c r="AB24" s="39"/>
      <c r="AC24" s="38">
        <f t="shared" si="14"/>
        <v>0</v>
      </c>
      <c r="AD24" s="22"/>
      <c r="AE24" s="31"/>
      <c r="AF24" s="38">
        <f t="shared" si="3"/>
        <v>0</v>
      </c>
      <c r="AG24" s="38">
        <f t="shared" si="4"/>
        <v>0</v>
      </c>
      <c r="AH24" s="104"/>
      <c r="AI24" s="104"/>
      <c r="AJ24" s="104"/>
      <c r="AK24" s="104"/>
    </row>
    <row r="25" spans="2:37" s="2" customFormat="1" ht="15" customHeight="1" x14ac:dyDescent="0.25">
      <c r="B25" s="32">
        <v>34455</v>
      </c>
      <c r="C25" s="33">
        <f t="shared" si="5"/>
        <v>1994</v>
      </c>
      <c r="D25" s="34">
        <f>'[1]IGP-DI'!C19</f>
        <v>0.40950026972005027</v>
      </c>
      <c r="E25" s="45">
        <f t="shared" si="6"/>
        <v>165.36753063126775</v>
      </c>
      <c r="F25" s="45">
        <f t="shared" si="7"/>
        <v>165.36753063126775</v>
      </c>
      <c r="G25" s="36"/>
      <c r="H25" s="46">
        <v>0</v>
      </c>
      <c r="I25" s="46">
        <f t="shared" si="15"/>
        <v>0</v>
      </c>
      <c r="J25" s="46">
        <f t="shared" si="8"/>
        <v>0</v>
      </c>
      <c r="K25" s="46">
        <f t="shared" si="0"/>
        <v>0</v>
      </c>
      <c r="L25" s="46">
        <f t="shared" si="0"/>
        <v>0</v>
      </c>
      <c r="M25" s="46">
        <f t="shared" si="16"/>
        <v>0</v>
      </c>
      <c r="N25" s="46">
        <f t="shared" si="9"/>
        <v>0</v>
      </c>
      <c r="O25" s="47">
        <f t="shared" si="17"/>
        <v>0</v>
      </c>
      <c r="P25" s="46">
        <f t="shared" si="10"/>
        <v>0</v>
      </c>
      <c r="Q25" s="46">
        <f t="shared" si="1"/>
        <v>0</v>
      </c>
      <c r="R25" s="46">
        <f t="shared" si="1"/>
        <v>0</v>
      </c>
      <c r="S25" s="46">
        <f t="shared" si="2"/>
        <v>0</v>
      </c>
      <c r="T25" s="46"/>
      <c r="U25" s="46"/>
      <c r="V25" s="46"/>
      <c r="W25" s="4"/>
      <c r="X25" s="20"/>
      <c r="Y25" s="38">
        <f t="shared" si="11"/>
        <v>0</v>
      </c>
      <c r="Z25" s="38">
        <f t="shared" si="12"/>
        <v>0</v>
      </c>
      <c r="AA25" s="38">
        <f t="shared" si="13"/>
        <v>0</v>
      </c>
      <c r="AB25" s="39"/>
      <c r="AC25" s="38">
        <f t="shared" si="14"/>
        <v>0</v>
      </c>
      <c r="AD25" s="22"/>
      <c r="AE25" s="31"/>
      <c r="AF25" s="38">
        <f t="shared" si="3"/>
        <v>0</v>
      </c>
      <c r="AG25" s="38">
        <f t="shared" si="4"/>
        <v>0</v>
      </c>
      <c r="AH25" s="104"/>
      <c r="AI25" s="104"/>
      <c r="AJ25" s="104"/>
      <c r="AK25" s="104"/>
    </row>
    <row r="26" spans="2:37" s="2" customFormat="1" ht="15" customHeight="1" x14ac:dyDescent="0.25">
      <c r="B26" s="32">
        <v>34486</v>
      </c>
      <c r="C26" s="33">
        <f t="shared" si="5"/>
        <v>1994</v>
      </c>
      <c r="D26" s="34">
        <f>'[1]IGP-DI'!C20</f>
        <v>0.46579998016519575</v>
      </c>
      <c r="E26" s="45">
        <f t="shared" si="6"/>
        <v>242.39572311927967</v>
      </c>
      <c r="F26" s="45">
        <f t="shared" si="7"/>
        <v>242.39572311927967</v>
      </c>
      <c r="G26" s="36"/>
      <c r="H26" s="46">
        <v>0</v>
      </c>
      <c r="I26" s="46">
        <f t="shared" si="15"/>
        <v>0</v>
      </c>
      <c r="J26" s="46">
        <f t="shared" si="8"/>
        <v>0</v>
      </c>
      <c r="K26" s="46">
        <f t="shared" si="0"/>
        <v>0</v>
      </c>
      <c r="L26" s="46">
        <f t="shared" si="0"/>
        <v>0</v>
      </c>
      <c r="M26" s="46">
        <f t="shared" si="16"/>
        <v>0</v>
      </c>
      <c r="N26" s="46">
        <f t="shared" si="9"/>
        <v>0</v>
      </c>
      <c r="O26" s="47">
        <f t="shared" si="17"/>
        <v>0</v>
      </c>
      <c r="P26" s="46">
        <f t="shared" si="10"/>
        <v>0</v>
      </c>
      <c r="Q26" s="46">
        <f t="shared" si="1"/>
        <v>0</v>
      </c>
      <c r="R26" s="46">
        <f t="shared" si="1"/>
        <v>0</v>
      </c>
      <c r="S26" s="46">
        <f t="shared" si="2"/>
        <v>0</v>
      </c>
      <c r="T26" s="46"/>
      <c r="U26" s="46"/>
      <c r="V26" s="46"/>
      <c r="W26" s="4"/>
      <c r="X26" s="20"/>
      <c r="Y26" s="38">
        <f t="shared" si="11"/>
        <v>0</v>
      </c>
      <c r="Z26" s="38">
        <f t="shared" si="12"/>
        <v>0</v>
      </c>
      <c r="AA26" s="38">
        <f t="shared" si="13"/>
        <v>0</v>
      </c>
      <c r="AB26" s="39"/>
      <c r="AC26" s="38">
        <f t="shared" si="14"/>
        <v>0</v>
      </c>
      <c r="AD26" s="22"/>
      <c r="AE26" s="31"/>
      <c r="AF26" s="38">
        <f t="shared" si="3"/>
        <v>0</v>
      </c>
      <c r="AG26" s="38">
        <f t="shared" si="4"/>
        <v>0</v>
      </c>
      <c r="AH26" s="104"/>
      <c r="AI26" s="104"/>
      <c r="AJ26" s="104"/>
      <c r="AK26" s="104"/>
    </row>
    <row r="27" spans="2:37" s="2" customFormat="1" ht="15" customHeight="1" x14ac:dyDescent="0.25">
      <c r="B27" s="32">
        <v>34516</v>
      </c>
      <c r="C27" s="33">
        <f t="shared" si="5"/>
        <v>1994</v>
      </c>
      <c r="D27" s="34">
        <f>'[1]IGP-DI'!C21</f>
        <v>0.24710002214048199</v>
      </c>
      <c r="E27" s="45">
        <f t="shared" si="6"/>
        <v>302.29171166881179</v>
      </c>
      <c r="F27" s="45">
        <f t="shared" si="7"/>
        <v>302.29171166881179</v>
      </c>
      <c r="G27" s="36"/>
      <c r="H27" s="46">
        <v>0</v>
      </c>
      <c r="I27" s="46">
        <f t="shared" si="15"/>
        <v>0</v>
      </c>
      <c r="J27" s="46">
        <f t="shared" si="8"/>
        <v>0</v>
      </c>
      <c r="K27" s="46">
        <f t="shared" si="0"/>
        <v>0</v>
      </c>
      <c r="L27" s="46">
        <f t="shared" si="0"/>
        <v>0</v>
      </c>
      <c r="M27" s="46">
        <f t="shared" si="16"/>
        <v>0</v>
      </c>
      <c r="N27" s="46">
        <f t="shared" si="9"/>
        <v>0</v>
      </c>
      <c r="O27" s="47">
        <f t="shared" si="17"/>
        <v>0</v>
      </c>
      <c r="P27" s="46">
        <f t="shared" si="10"/>
        <v>0</v>
      </c>
      <c r="Q27" s="46">
        <f t="shared" si="1"/>
        <v>0</v>
      </c>
      <c r="R27" s="46">
        <f t="shared" si="1"/>
        <v>0</v>
      </c>
      <c r="S27" s="46">
        <f t="shared" si="2"/>
        <v>0</v>
      </c>
      <c r="T27" s="46"/>
      <c r="U27" s="46"/>
      <c r="V27" s="46"/>
      <c r="W27" s="4"/>
      <c r="X27" s="20"/>
      <c r="Y27" s="38">
        <f t="shared" si="11"/>
        <v>0</v>
      </c>
      <c r="Z27" s="38">
        <f t="shared" si="12"/>
        <v>0</v>
      </c>
      <c r="AA27" s="38">
        <f t="shared" si="13"/>
        <v>0</v>
      </c>
      <c r="AB27" s="39"/>
      <c r="AC27" s="38">
        <f t="shared" si="14"/>
        <v>0</v>
      </c>
      <c r="AD27" s="22"/>
      <c r="AE27" s="31"/>
      <c r="AF27" s="38">
        <f t="shared" si="3"/>
        <v>0</v>
      </c>
      <c r="AG27" s="38">
        <f t="shared" si="4"/>
        <v>0</v>
      </c>
      <c r="AH27" s="104"/>
      <c r="AI27" s="104"/>
      <c r="AJ27" s="104"/>
      <c r="AK27" s="104"/>
    </row>
    <row r="28" spans="2:37" s="2" customFormat="1" ht="15" customHeight="1" x14ac:dyDescent="0.25">
      <c r="B28" s="32">
        <v>34547</v>
      </c>
      <c r="C28" s="33">
        <f t="shared" si="5"/>
        <v>1994</v>
      </c>
      <c r="D28" s="34">
        <f>'[1]IGP-DI'!C22</f>
        <v>3.3386122141072727E-2</v>
      </c>
      <c r="E28" s="45">
        <f t="shared" si="6"/>
        <v>312.3840596768207</v>
      </c>
      <c r="F28" s="45">
        <f t="shared" si="7"/>
        <v>312.3840596768207</v>
      </c>
      <c r="G28" s="36"/>
      <c r="H28" s="46">
        <v>0</v>
      </c>
      <c r="I28" s="46">
        <f t="shared" si="15"/>
        <v>0</v>
      </c>
      <c r="J28" s="46">
        <f t="shared" si="8"/>
        <v>0</v>
      </c>
      <c r="K28" s="46">
        <f t="shared" si="0"/>
        <v>0</v>
      </c>
      <c r="L28" s="46">
        <f t="shared" si="0"/>
        <v>0</v>
      </c>
      <c r="M28" s="46">
        <f t="shared" si="16"/>
        <v>0</v>
      </c>
      <c r="N28" s="46">
        <f t="shared" si="9"/>
        <v>0</v>
      </c>
      <c r="O28" s="47">
        <f t="shared" si="17"/>
        <v>0</v>
      </c>
      <c r="P28" s="46">
        <f t="shared" si="10"/>
        <v>0</v>
      </c>
      <c r="Q28" s="46">
        <f t="shared" si="1"/>
        <v>0</v>
      </c>
      <c r="R28" s="46">
        <f t="shared" si="1"/>
        <v>0</v>
      </c>
      <c r="S28" s="46">
        <f t="shared" si="2"/>
        <v>0</v>
      </c>
      <c r="T28" s="46"/>
      <c r="U28" s="46"/>
      <c r="V28" s="46"/>
      <c r="W28" s="4"/>
      <c r="X28" s="20"/>
      <c r="Y28" s="38">
        <f t="shared" si="11"/>
        <v>0</v>
      </c>
      <c r="Z28" s="38">
        <f t="shared" si="12"/>
        <v>0</v>
      </c>
      <c r="AA28" s="38">
        <f t="shared" si="13"/>
        <v>0</v>
      </c>
      <c r="AB28" s="39"/>
      <c r="AC28" s="38">
        <f t="shared" si="14"/>
        <v>0</v>
      </c>
      <c r="AD28" s="22"/>
      <c r="AE28" s="31"/>
      <c r="AF28" s="38">
        <f t="shared" si="3"/>
        <v>0</v>
      </c>
      <c r="AG28" s="38">
        <f t="shared" si="4"/>
        <v>0</v>
      </c>
      <c r="AH28" s="104"/>
      <c r="AI28" s="104"/>
      <c r="AJ28" s="104"/>
      <c r="AK28" s="104"/>
    </row>
    <row r="29" spans="2:37" s="2" customFormat="1" ht="15" customHeight="1" x14ac:dyDescent="0.25">
      <c r="B29" s="32">
        <v>34578</v>
      </c>
      <c r="C29" s="33">
        <f t="shared" si="5"/>
        <v>1994</v>
      </c>
      <c r="D29" s="34">
        <f>'[1]IGP-DI'!C23</f>
        <v>1.5490000000000004E-2</v>
      </c>
      <c r="E29" s="45">
        <f t="shared" si="6"/>
        <v>317.22288876121468</v>
      </c>
      <c r="F29" s="45">
        <f t="shared" si="7"/>
        <v>317.22288876121468</v>
      </c>
      <c r="G29" s="36"/>
      <c r="H29" s="46">
        <v>0</v>
      </c>
      <c r="I29" s="46">
        <f t="shared" si="15"/>
        <v>0</v>
      </c>
      <c r="J29" s="46">
        <f t="shared" si="8"/>
        <v>0</v>
      </c>
      <c r="K29" s="46">
        <f t="shared" si="0"/>
        <v>0</v>
      </c>
      <c r="L29" s="46">
        <f t="shared" si="0"/>
        <v>0</v>
      </c>
      <c r="M29" s="46">
        <f t="shared" si="16"/>
        <v>0</v>
      </c>
      <c r="N29" s="46">
        <f t="shared" si="9"/>
        <v>0</v>
      </c>
      <c r="O29" s="47">
        <f t="shared" si="17"/>
        <v>0</v>
      </c>
      <c r="P29" s="46">
        <f t="shared" si="10"/>
        <v>0</v>
      </c>
      <c r="Q29" s="46">
        <f t="shared" si="1"/>
        <v>0</v>
      </c>
      <c r="R29" s="46">
        <f t="shared" si="1"/>
        <v>0</v>
      </c>
      <c r="S29" s="46">
        <f t="shared" si="2"/>
        <v>0</v>
      </c>
      <c r="T29" s="46"/>
      <c r="U29" s="46"/>
      <c r="V29" s="46"/>
      <c r="W29" s="4"/>
      <c r="X29" s="20"/>
      <c r="Y29" s="38">
        <f t="shared" si="11"/>
        <v>0</v>
      </c>
      <c r="Z29" s="38">
        <f t="shared" si="12"/>
        <v>0</v>
      </c>
      <c r="AA29" s="38">
        <f t="shared" si="13"/>
        <v>0</v>
      </c>
      <c r="AB29" s="39"/>
      <c r="AC29" s="38">
        <f t="shared" si="14"/>
        <v>0</v>
      </c>
      <c r="AD29" s="22"/>
      <c r="AE29" s="31"/>
      <c r="AF29" s="38">
        <f t="shared" si="3"/>
        <v>0</v>
      </c>
      <c r="AG29" s="38">
        <f t="shared" si="4"/>
        <v>0</v>
      </c>
      <c r="AH29" s="104"/>
      <c r="AI29" s="104"/>
      <c r="AJ29" s="104"/>
      <c r="AK29" s="104"/>
    </row>
    <row r="30" spans="2:37" s="2" customFormat="1" ht="15" customHeight="1" x14ac:dyDescent="0.25">
      <c r="B30" s="32">
        <v>34608</v>
      </c>
      <c r="C30" s="33">
        <f t="shared" si="5"/>
        <v>1994</v>
      </c>
      <c r="D30" s="34">
        <f>'[1]IGP-DI'!C24</f>
        <v>2.5544318506336872E-2</v>
      </c>
      <c r="E30" s="45">
        <f t="shared" si="6"/>
        <v>325.32613126923144</v>
      </c>
      <c r="F30" s="45">
        <f t="shared" si="7"/>
        <v>325.32613126923144</v>
      </c>
      <c r="G30" s="36"/>
      <c r="H30" s="46">
        <v>0</v>
      </c>
      <c r="I30" s="46">
        <f t="shared" si="15"/>
        <v>0</v>
      </c>
      <c r="J30" s="46">
        <f t="shared" si="8"/>
        <v>0</v>
      </c>
      <c r="K30" s="46">
        <f t="shared" si="0"/>
        <v>0</v>
      </c>
      <c r="L30" s="46">
        <f t="shared" si="0"/>
        <v>0</v>
      </c>
      <c r="M30" s="46">
        <f t="shared" si="16"/>
        <v>0</v>
      </c>
      <c r="N30" s="46">
        <f t="shared" si="9"/>
        <v>0</v>
      </c>
      <c r="O30" s="47">
        <f t="shared" si="17"/>
        <v>0</v>
      </c>
      <c r="P30" s="46">
        <f t="shared" si="10"/>
        <v>0</v>
      </c>
      <c r="Q30" s="46">
        <f t="shared" si="1"/>
        <v>0</v>
      </c>
      <c r="R30" s="46">
        <f t="shared" si="1"/>
        <v>0</v>
      </c>
      <c r="S30" s="46">
        <f t="shared" si="2"/>
        <v>0</v>
      </c>
      <c r="T30" s="46"/>
      <c r="U30" s="46"/>
      <c r="V30" s="46"/>
      <c r="W30" s="4"/>
      <c r="X30" s="20"/>
      <c r="Y30" s="38">
        <f t="shared" si="11"/>
        <v>0</v>
      </c>
      <c r="Z30" s="38">
        <f t="shared" si="12"/>
        <v>0</v>
      </c>
      <c r="AA30" s="38">
        <f t="shared" si="13"/>
        <v>0</v>
      </c>
      <c r="AB30" s="39"/>
      <c r="AC30" s="38">
        <f t="shared" si="14"/>
        <v>0</v>
      </c>
      <c r="AD30" s="22"/>
      <c r="AE30" s="31"/>
      <c r="AF30" s="38">
        <f t="shared" si="3"/>
        <v>0</v>
      </c>
      <c r="AG30" s="38">
        <f t="shared" si="4"/>
        <v>0</v>
      </c>
      <c r="AH30" s="104"/>
      <c r="AI30" s="104"/>
      <c r="AJ30" s="104"/>
      <c r="AK30" s="104"/>
    </row>
    <row r="31" spans="2:37" s="2" customFormat="1" ht="15" customHeight="1" x14ac:dyDescent="0.25">
      <c r="B31" s="32">
        <v>34639</v>
      </c>
      <c r="C31" s="33">
        <f t="shared" si="5"/>
        <v>1994</v>
      </c>
      <c r="D31" s="34">
        <f>'[1]IGP-DI'!C25</f>
        <v>2.4744822023563762E-2</v>
      </c>
      <c r="E31" s="45">
        <f t="shared" si="6"/>
        <v>333.37626848710312</v>
      </c>
      <c r="F31" s="45">
        <f t="shared" si="7"/>
        <v>333.37626848710312</v>
      </c>
      <c r="G31" s="36"/>
      <c r="H31" s="46">
        <v>0</v>
      </c>
      <c r="I31" s="46">
        <f t="shared" si="15"/>
        <v>0</v>
      </c>
      <c r="J31" s="46">
        <f t="shared" si="8"/>
        <v>0</v>
      </c>
      <c r="K31" s="46">
        <f t="shared" si="0"/>
        <v>0</v>
      </c>
      <c r="L31" s="46">
        <f t="shared" si="0"/>
        <v>0</v>
      </c>
      <c r="M31" s="46">
        <f t="shared" si="16"/>
        <v>0</v>
      </c>
      <c r="N31" s="46">
        <f t="shared" si="9"/>
        <v>0</v>
      </c>
      <c r="O31" s="47">
        <f t="shared" si="17"/>
        <v>0</v>
      </c>
      <c r="P31" s="46">
        <f t="shared" si="10"/>
        <v>0</v>
      </c>
      <c r="Q31" s="46">
        <f t="shared" si="1"/>
        <v>0</v>
      </c>
      <c r="R31" s="46">
        <f t="shared" si="1"/>
        <v>0</v>
      </c>
      <c r="S31" s="46">
        <f t="shared" si="2"/>
        <v>0</v>
      </c>
      <c r="T31" s="46"/>
      <c r="U31" s="46"/>
      <c r="V31" s="46"/>
      <c r="W31" s="4"/>
      <c r="X31" s="20"/>
      <c r="Y31" s="38">
        <f t="shared" si="11"/>
        <v>0</v>
      </c>
      <c r="Z31" s="38">
        <f t="shared" si="12"/>
        <v>0</v>
      </c>
      <c r="AA31" s="38">
        <f t="shared" si="13"/>
        <v>0</v>
      </c>
      <c r="AB31" s="39"/>
      <c r="AC31" s="38">
        <f t="shared" si="14"/>
        <v>0</v>
      </c>
      <c r="AD31" s="22"/>
      <c r="AE31" s="31"/>
      <c r="AF31" s="38">
        <f t="shared" si="3"/>
        <v>0</v>
      </c>
      <c r="AG31" s="38">
        <f t="shared" si="4"/>
        <v>0</v>
      </c>
      <c r="AH31" s="104"/>
      <c r="AI31" s="104"/>
      <c r="AJ31" s="104"/>
      <c r="AK31" s="104"/>
    </row>
    <row r="32" spans="2:37" s="26" customFormat="1" ht="15" customHeight="1" x14ac:dyDescent="0.25">
      <c r="B32" s="41">
        <v>34669</v>
      </c>
      <c r="C32" s="42">
        <f t="shared" si="5"/>
        <v>1994</v>
      </c>
      <c r="D32" s="34">
        <f>'[1]IGP-DI'!C26</f>
        <v>5.6690404797601346E-3</v>
      </c>
      <c r="E32" s="48">
        <f t="shared" si="6"/>
        <v>335.2661920481479</v>
      </c>
      <c r="F32" s="48">
        <f t="shared" si="7"/>
        <v>335.2661920481479</v>
      </c>
      <c r="G32" s="44">
        <f>F32/F20-1</f>
        <v>10.938935390697702</v>
      </c>
      <c r="H32" s="46">
        <v>0</v>
      </c>
      <c r="I32" s="46">
        <f t="shared" si="15"/>
        <v>0</v>
      </c>
      <c r="J32" s="47">
        <f t="shared" si="8"/>
        <v>0</v>
      </c>
      <c r="K32" s="46">
        <f t="shared" si="0"/>
        <v>0</v>
      </c>
      <c r="L32" s="47">
        <f t="shared" si="0"/>
        <v>0</v>
      </c>
      <c r="M32" s="46">
        <f t="shared" si="16"/>
        <v>0</v>
      </c>
      <c r="N32" s="47">
        <f t="shared" si="9"/>
        <v>0</v>
      </c>
      <c r="O32" s="47">
        <f t="shared" si="17"/>
        <v>0</v>
      </c>
      <c r="P32" s="47">
        <f t="shared" si="10"/>
        <v>0</v>
      </c>
      <c r="Q32" s="46">
        <f t="shared" si="1"/>
        <v>0</v>
      </c>
      <c r="R32" s="47">
        <f t="shared" si="1"/>
        <v>0</v>
      </c>
      <c r="S32" s="47">
        <f t="shared" si="2"/>
        <v>0</v>
      </c>
      <c r="T32" s="47">
        <f>SUM(S21:S32)</f>
        <v>0</v>
      </c>
      <c r="U32" s="47">
        <f>SUM(L21:L32)</f>
        <v>0</v>
      </c>
      <c r="V32" s="47">
        <f>T32+U32</f>
        <v>0</v>
      </c>
      <c r="W32" s="49"/>
      <c r="X32" s="50"/>
      <c r="Y32" s="38">
        <f t="shared" si="11"/>
        <v>0</v>
      </c>
      <c r="Z32" s="38">
        <f t="shared" si="12"/>
        <v>0</v>
      </c>
      <c r="AA32" s="38">
        <f t="shared" si="13"/>
        <v>0</v>
      </c>
      <c r="AB32" s="39"/>
      <c r="AC32" s="38">
        <f t="shared" si="14"/>
        <v>0</v>
      </c>
      <c r="AD32" s="51"/>
      <c r="AE32" s="31"/>
      <c r="AF32" s="38">
        <f t="shared" si="3"/>
        <v>0</v>
      </c>
      <c r="AG32" s="38">
        <f t="shared" si="4"/>
        <v>0</v>
      </c>
      <c r="AH32" s="104"/>
      <c r="AI32" s="104"/>
      <c r="AJ32" s="104"/>
      <c r="AK32" s="104"/>
    </row>
    <row r="33" spans="2:37" s="2" customFormat="1" ht="15" customHeight="1" x14ac:dyDescent="0.25">
      <c r="B33" s="32">
        <v>34700</v>
      </c>
      <c r="C33" s="33">
        <f t="shared" si="5"/>
        <v>1995</v>
      </c>
      <c r="D33" s="34">
        <f>'[1]IGP-DI'!C27</f>
        <v>1.3603540647565637E-2</v>
      </c>
      <c r="E33" s="35">
        <f t="shared" si="6"/>
        <v>339.82699931942943</v>
      </c>
      <c r="F33" s="35">
        <f t="shared" si="7"/>
        <v>339.82699931942943</v>
      </c>
      <c r="G33" s="36"/>
      <c r="H33" s="37">
        <v>0</v>
      </c>
      <c r="I33" s="37">
        <f t="shared" si="15"/>
        <v>0</v>
      </c>
      <c r="J33" s="37">
        <f t="shared" si="8"/>
        <v>0</v>
      </c>
      <c r="K33" s="37">
        <f t="shared" si="0"/>
        <v>0</v>
      </c>
      <c r="L33" s="37">
        <f t="shared" si="0"/>
        <v>0</v>
      </c>
      <c r="M33" s="37">
        <f t="shared" si="16"/>
        <v>0</v>
      </c>
      <c r="N33" s="37">
        <f t="shared" si="9"/>
        <v>0</v>
      </c>
      <c r="O33" s="40">
        <f t="shared" si="17"/>
        <v>0</v>
      </c>
      <c r="P33" s="37">
        <f t="shared" si="10"/>
        <v>0</v>
      </c>
      <c r="Q33" s="37">
        <f t="shared" si="1"/>
        <v>0</v>
      </c>
      <c r="R33" s="37">
        <f t="shared" si="1"/>
        <v>0</v>
      </c>
      <c r="S33" s="37">
        <f t="shared" si="2"/>
        <v>0</v>
      </c>
      <c r="T33" s="37"/>
      <c r="U33" s="37"/>
      <c r="V33" s="37"/>
      <c r="W33" s="4"/>
      <c r="X33" s="20"/>
      <c r="Y33" s="38">
        <f t="shared" si="11"/>
        <v>0</v>
      </c>
      <c r="Z33" s="38">
        <f t="shared" si="12"/>
        <v>0</v>
      </c>
      <c r="AA33" s="38">
        <f t="shared" si="13"/>
        <v>0</v>
      </c>
      <c r="AB33" s="39"/>
      <c r="AC33" s="38">
        <f t="shared" si="14"/>
        <v>0</v>
      </c>
      <c r="AD33" s="22"/>
      <c r="AE33" s="31"/>
      <c r="AF33" s="38">
        <f t="shared" si="3"/>
        <v>0</v>
      </c>
      <c r="AG33" s="38">
        <f t="shared" si="4"/>
        <v>0</v>
      </c>
      <c r="AH33" s="104"/>
      <c r="AI33" s="104"/>
      <c r="AJ33" s="104"/>
      <c r="AK33" s="104"/>
    </row>
    <row r="34" spans="2:37" s="2" customFormat="1" ht="15" customHeight="1" x14ac:dyDescent="0.25">
      <c r="B34" s="32">
        <v>34731</v>
      </c>
      <c r="C34" s="33">
        <f t="shared" si="5"/>
        <v>1995</v>
      </c>
      <c r="D34" s="34">
        <f>'[1]IGP-DI'!C28</f>
        <v>1.1527324539228889E-2</v>
      </c>
      <c r="E34" s="35">
        <f t="shared" si="6"/>
        <v>343.74429542777682</v>
      </c>
      <c r="F34" s="35">
        <f t="shared" si="7"/>
        <v>343.74429542777682</v>
      </c>
      <c r="G34" s="36"/>
      <c r="H34" s="37">
        <v>1436869.81</v>
      </c>
      <c r="I34" s="37">
        <f t="shared" si="15"/>
        <v>0</v>
      </c>
      <c r="J34" s="37">
        <f t="shared" si="8"/>
        <v>0</v>
      </c>
      <c r="K34" s="37">
        <f t="shared" si="0"/>
        <v>0</v>
      </c>
      <c r="L34" s="37">
        <f t="shared" si="0"/>
        <v>0</v>
      </c>
      <c r="M34" s="37">
        <f t="shared" si="16"/>
        <v>0</v>
      </c>
      <c r="N34" s="37">
        <f t="shared" si="9"/>
        <v>0</v>
      </c>
      <c r="O34" s="40">
        <f t="shared" si="17"/>
        <v>0</v>
      </c>
      <c r="P34" s="37">
        <f t="shared" si="10"/>
        <v>0</v>
      </c>
      <c r="Q34" s="37">
        <f t="shared" si="1"/>
        <v>0</v>
      </c>
      <c r="R34" s="37">
        <f t="shared" si="1"/>
        <v>0</v>
      </c>
      <c r="S34" s="37">
        <f t="shared" si="2"/>
        <v>0</v>
      </c>
      <c r="T34" s="37"/>
      <c r="U34" s="37"/>
      <c r="V34" s="37"/>
      <c r="W34" s="4"/>
      <c r="X34" s="20"/>
      <c r="Y34" s="38">
        <f t="shared" si="11"/>
        <v>0</v>
      </c>
      <c r="Z34" s="38">
        <f t="shared" si="12"/>
        <v>0</v>
      </c>
      <c r="AA34" s="38">
        <f t="shared" si="13"/>
        <v>0</v>
      </c>
      <c r="AB34" s="39"/>
      <c r="AC34" s="38">
        <f t="shared" si="14"/>
        <v>-4228.2391124825726</v>
      </c>
      <c r="AD34" s="22"/>
      <c r="AE34" s="31"/>
      <c r="AF34" s="38">
        <f t="shared" si="3"/>
        <v>0</v>
      </c>
      <c r="AG34" s="38">
        <f t="shared" si="4"/>
        <v>0</v>
      </c>
      <c r="AH34" s="104"/>
      <c r="AI34" s="104"/>
      <c r="AJ34" s="104"/>
      <c r="AK34" s="104"/>
    </row>
    <row r="35" spans="2:37" s="2" customFormat="1" ht="15" customHeight="1" x14ac:dyDescent="0.25">
      <c r="B35" s="32">
        <v>34759</v>
      </c>
      <c r="C35" s="33">
        <f t="shared" si="5"/>
        <v>1995</v>
      </c>
      <c r="D35" s="34">
        <f>'[1]IGP-DI'!C29</f>
        <v>1.8139023437145019E-2</v>
      </c>
      <c r="E35" s="35">
        <f t="shared" si="6"/>
        <v>349.97948125892617</v>
      </c>
      <c r="F35" s="35">
        <f t="shared" si="7"/>
        <v>349.97948125892617</v>
      </c>
      <c r="G35" s="36"/>
      <c r="H35" s="37">
        <v>350962.90000000014</v>
      </c>
      <c r="I35" s="37">
        <f t="shared" si="15"/>
        <v>1436869.81</v>
      </c>
      <c r="J35" s="37">
        <f t="shared" si="8"/>
        <v>1453433.0746204902</v>
      </c>
      <c r="K35" s="37">
        <f t="shared" si="0"/>
        <v>11973.915083333333</v>
      </c>
      <c r="L35" s="37">
        <f t="shared" si="0"/>
        <v>12111.942288504084</v>
      </c>
      <c r="M35" s="37">
        <f t="shared" si="16"/>
        <v>0</v>
      </c>
      <c r="N35" s="37">
        <f t="shared" si="9"/>
        <v>0</v>
      </c>
      <c r="O35" s="40">
        <f t="shared" si="17"/>
        <v>1436869.81</v>
      </c>
      <c r="P35" s="37">
        <f t="shared" si="10"/>
        <v>1453433.0746204902</v>
      </c>
      <c r="Q35" s="37">
        <f t="shared" si="1"/>
        <v>1436869.81</v>
      </c>
      <c r="R35" s="37">
        <f t="shared" si="1"/>
        <v>1453433.0746204902</v>
      </c>
      <c r="S35" s="37">
        <f t="shared" si="2"/>
        <v>22251.290779235998</v>
      </c>
      <c r="T35" s="37"/>
      <c r="U35" s="37"/>
      <c r="V35" s="37"/>
      <c r="W35" s="4"/>
      <c r="X35" s="20"/>
      <c r="Y35" s="38">
        <f t="shared" si="11"/>
        <v>35.235325937354766</v>
      </c>
      <c r="Z35" s="38">
        <f t="shared" si="12"/>
        <v>64.73210195836154</v>
      </c>
      <c r="AA35" s="38">
        <f t="shared" si="13"/>
        <v>99.967427895716298</v>
      </c>
      <c r="AB35" s="39"/>
      <c r="AC35" s="38">
        <f t="shared" si="14"/>
        <v>-921.03249753792625</v>
      </c>
      <c r="AD35" s="22"/>
      <c r="AE35" s="31"/>
      <c r="AF35" s="38">
        <f t="shared" si="3"/>
        <v>0</v>
      </c>
      <c r="AG35" s="38">
        <f t="shared" si="4"/>
        <v>1453433.0746204902</v>
      </c>
      <c r="AH35" s="104"/>
      <c r="AI35" s="104"/>
      <c r="AJ35" s="104"/>
      <c r="AK35" s="104"/>
    </row>
    <row r="36" spans="2:37" s="2" customFormat="1" ht="15" customHeight="1" x14ac:dyDescent="0.25">
      <c r="B36" s="32">
        <v>34790</v>
      </c>
      <c r="C36" s="33">
        <f t="shared" si="5"/>
        <v>1995</v>
      </c>
      <c r="D36" s="34">
        <f>'[1]IGP-DI'!C30</f>
        <v>2.301959209175708E-2</v>
      </c>
      <c r="E36" s="35">
        <f t="shared" si="6"/>
        <v>358.03586615799139</v>
      </c>
      <c r="F36" s="35">
        <f t="shared" si="7"/>
        <v>358.03586615799139</v>
      </c>
      <c r="G36" s="36"/>
      <c r="H36" s="37">
        <v>0</v>
      </c>
      <c r="I36" s="37">
        <f t="shared" si="15"/>
        <v>1787832.7100000002</v>
      </c>
      <c r="J36" s="37">
        <f t="shared" si="8"/>
        <v>1837125.9554940215</v>
      </c>
      <c r="K36" s="37">
        <f t="shared" si="0"/>
        <v>14898.605916666667</v>
      </c>
      <c r="L36" s="37">
        <f t="shared" si="0"/>
        <v>15309.38296245018</v>
      </c>
      <c r="M36" s="37">
        <f t="shared" si="16"/>
        <v>11973.915083333333</v>
      </c>
      <c r="N36" s="37">
        <f t="shared" si="9"/>
        <v>12331.641093544607</v>
      </c>
      <c r="O36" s="40">
        <f t="shared" si="17"/>
        <v>1787832.7100000002</v>
      </c>
      <c r="P36" s="37">
        <f t="shared" si="10"/>
        <v>1837125.9554940215</v>
      </c>
      <c r="Q36" s="37">
        <f t="shared" si="1"/>
        <v>1775858.7949166668</v>
      </c>
      <c r="R36" s="37">
        <f t="shared" si="1"/>
        <v>1824794.3144004769</v>
      </c>
      <c r="S36" s="37">
        <f t="shared" si="2"/>
        <v>27936.634724391308</v>
      </c>
      <c r="T36" s="37"/>
      <c r="U36" s="37"/>
      <c r="V36" s="37"/>
      <c r="W36" s="4"/>
      <c r="X36" s="20"/>
      <c r="Y36" s="38">
        <f t="shared" si="11"/>
        <v>43.743658649301793</v>
      </c>
      <c r="Z36" s="38">
        <f t="shared" si="12"/>
        <v>79.82363601402929</v>
      </c>
      <c r="AA36" s="38">
        <f t="shared" si="13"/>
        <v>123.56729466333108</v>
      </c>
      <c r="AB36" s="39"/>
      <c r="AC36" s="38">
        <f t="shared" si="14"/>
        <v>123.56729466333108</v>
      </c>
      <c r="AD36" s="22"/>
      <c r="AE36" s="31"/>
      <c r="AF36" s="38">
        <f t="shared" si="3"/>
        <v>12331.641093544607</v>
      </c>
      <c r="AG36" s="38">
        <f t="shared" si="4"/>
        <v>1824794.3144004769</v>
      </c>
      <c r="AH36" s="104"/>
      <c r="AI36" s="104"/>
      <c r="AJ36" s="104"/>
      <c r="AK36" s="104"/>
    </row>
    <row r="37" spans="2:37" s="2" customFormat="1" ht="15" customHeight="1" x14ac:dyDescent="0.25">
      <c r="B37" s="32">
        <v>34820</v>
      </c>
      <c r="C37" s="33">
        <f t="shared" si="5"/>
        <v>1995</v>
      </c>
      <c r="D37" s="34">
        <f>'[1]IGP-DI'!C31</f>
        <v>3.9872964908300723E-3</v>
      </c>
      <c r="E37" s="35">
        <f t="shared" si="6"/>
        <v>359.46346131071448</v>
      </c>
      <c r="F37" s="35">
        <f t="shared" si="7"/>
        <v>359.46346131071448</v>
      </c>
      <c r="G37" s="36"/>
      <c r="H37" s="37">
        <v>15774.600000000093</v>
      </c>
      <c r="I37" s="37">
        <f t="shared" si="15"/>
        <v>1787832.7100000002</v>
      </c>
      <c r="J37" s="37">
        <f t="shared" si="8"/>
        <v>1879415.8456106733</v>
      </c>
      <c r="K37" s="37">
        <f t="shared" si="0"/>
        <v>14898.605916666667</v>
      </c>
      <c r="L37" s="37">
        <f t="shared" si="0"/>
        <v>15661.798713422277</v>
      </c>
      <c r="M37" s="37">
        <f t="shared" si="16"/>
        <v>26872.521000000001</v>
      </c>
      <c r="N37" s="37">
        <f t="shared" si="9"/>
        <v>28277.309154762232</v>
      </c>
      <c r="O37" s="40">
        <f t="shared" si="17"/>
        <v>1787832.7100000002</v>
      </c>
      <c r="P37" s="37">
        <f t="shared" si="10"/>
        <v>1879415.8456106733</v>
      </c>
      <c r="Q37" s="37">
        <f t="shared" si="1"/>
        <v>1760960.1890000002</v>
      </c>
      <c r="R37" s="37">
        <f t="shared" si="1"/>
        <v>1851138.5364559111</v>
      </c>
      <c r="S37" s="37">
        <f t="shared" si="2"/>
        <v>28339.950814787346</v>
      </c>
      <c r="T37" s="37"/>
      <c r="U37" s="37"/>
      <c r="V37" s="37"/>
      <c r="W37" s="4"/>
      <c r="X37" s="20"/>
      <c r="Y37" s="38">
        <f t="shared" si="11"/>
        <v>43.743658649301786</v>
      </c>
      <c r="Z37" s="38">
        <f t="shared" si="12"/>
        <v>79.153943762387499</v>
      </c>
      <c r="AA37" s="38">
        <f t="shared" si="13"/>
        <v>122.89760241168929</v>
      </c>
      <c r="AB37" s="39"/>
      <c r="AC37" s="38">
        <f t="shared" si="14"/>
        <v>78.838887933516887</v>
      </c>
      <c r="AD37" s="22"/>
      <c r="AE37" s="31"/>
      <c r="AF37" s="38">
        <f t="shared" si="3"/>
        <v>28277.309154762232</v>
      </c>
      <c r="AG37" s="38">
        <f t="shared" si="4"/>
        <v>1851138.5364559111</v>
      </c>
      <c r="AH37" s="104"/>
      <c r="AI37" s="104"/>
      <c r="AJ37" s="104"/>
      <c r="AK37" s="104"/>
    </row>
    <row r="38" spans="2:37" s="2" customFormat="1" ht="15" customHeight="1" x14ac:dyDescent="0.25">
      <c r="B38" s="32">
        <v>34851</v>
      </c>
      <c r="C38" s="33">
        <f t="shared" si="5"/>
        <v>1995</v>
      </c>
      <c r="D38" s="34">
        <f>'[1]IGP-DI'!C32</f>
        <v>2.6235976049569398E-2</v>
      </c>
      <c r="E38" s="35">
        <f t="shared" si="6"/>
        <v>368.8943360723577</v>
      </c>
      <c r="F38" s="35">
        <f t="shared" si="7"/>
        <v>368.8943360723577</v>
      </c>
      <c r="G38" s="36"/>
      <c r="H38" s="37">
        <v>132381.73999999976</v>
      </c>
      <c r="I38" s="37">
        <f t="shared" si="15"/>
        <v>1803607.3100000003</v>
      </c>
      <c r="J38" s="37">
        <f t="shared" si="8"/>
        <v>1902747.1318239116</v>
      </c>
      <c r="K38" s="37">
        <f t="shared" si="0"/>
        <v>15030.060916666669</v>
      </c>
      <c r="L38" s="37">
        <f t="shared" si="0"/>
        <v>15856.226098532596</v>
      </c>
      <c r="M38" s="37">
        <f t="shared" si="16"/>
        <v>41771.126916666668</v>
      </c>
      <c r="N38" s="37">
        <f t="shared" si="9"/>
        <v>44114.306118797525</v>
      </c>
      <c r="O38" s="40">
        <f t="shared" si="17"/>
        <v>1803607.3100000003</v>
      </c>
      <c r="P38" s="37">
        <f t="shared" si="10"/>
        <v>1902747.1318239116</v>
      </c>
      <c r="Q38" s="37">
        <f t="shared" si="1"/>
        <v>1761836.1830833335</v>
      </c>
      <c r="R38" s="37">
        <f t="shared" si="1"/>
        <v>1858632.8257051141</v>
      </c>
      <c r="S38" s="37">
        <f t="shared" si="2"/>
        <v>28454.684414964471</v>
      </c>
      <c r="T38" s="37"/>
      <c r="U38" s="37"/>
      <c r="V38" s="37"/>
      <c r="W38" s="4"/>
      <c r="X38" s="20"/>
      <c r="Y38" s="38">
        <f t="shared" si="11"/>
        <v>44.110814603286556</v>
      </c>
      <c r="Z38" s="38">
        <f t="shared" si="12"/>
        <v>79.158767100305354</v>
      </c>
      <c r="AA38" s="38">
        <f t="shared" si="13"/>
        <v>123.26958170359191</v>
      </c>
      <c r="AB38" s="39"/>
      <c r="AC38" s="38">
        <f t="shared" si="14"/>
        <v>-245.00634686309789</v>
      </c>
      <c r="AD38" s="22"/>
      <c r="AE38" s="31"/>
      <c r="AF38" s="38">
        <f t="shared" si="3"/>
        <v>44114.306118797525</v>
      </c>
      <c r="AG38" s="38">
        <f t="shared" si="4"/>
        <v>1858632.8257051141</v>
      </c>
      <c r="AH38" s="104"/>
      <c r="AI38" s="104"/>
      <c r="AJ38" s="104"/>
      <c r="AK38" s="104"/>
    </row>
    <row r="39" spans="2:37" s="2" customFormat="1" ht="15" customHeight="1" x14ac:dyDescent="0.25">
      <c r="B39" s="32">
        <v>34881</v>
      </c>
      <c r="C39" s="33">
        <f t="shared" si="5"/>
        <v>1995</v>
      </c>
      <c r="D39" s="34">
        <f>'[1]IGP-DI'!C33</f>
        <v>2.2381234651537074E-2</v>
      </c>
      <c r="E39" s="35">
        <f t="shared" si="6"/>
        <v>377.15064676961612</v>
      </c>
      <c r="F39" s="35">
        <f t="shared" si="7"/>
        <v>377.15064676961612</v>
      </c>
      <c r="G39" s="36"/>
      <c r="H39" s="37">
        <v>358</v>
      </c>
      <c r="I39" s="37">
        <f t="shared" si="15"/>
        <v>1935989.05</v>
      </c>
      <c r="J39" s="37">
        <f t="shared" si="8"/>
        <v>2088522.4641628705</v>
      </c>
      <c r="K39" s="37">
        <f t="shared" si="0"/>
        <v>16133.242083333333</v>
      </c>
      <c r="L39" s="37">
        <f t="shared" si="0"/>
        <v>17404.353868023922</v>
      </c>
      <c r="M39" s="37">
        <f t="shared" si="16"/>
        <v>56801.187833333337</v>
      </c>
      <c r="N39" s="37">
        <f t="shared" si="9"/>
        <v>61543.917664263929</v>
      </c>
      <c r="O39" s="40">
        <f t="shared" si="17"/>
        <v>1935989.05</v>
      </c>
      <c r="P39" s="37">
        <f t="shared" si="10"/>
        <v>2088522.4641628705</v>
      </c>
      <c r="Q39" s="37">
        <f t="shared" si="1"/>
        <v>1879187.8621666667</v>
      </c>
      <c r="R39" s="37">
        <f t="shared" si="1"/>
        <v>2026978.5464986067</v>
      </c>
      <c r="S39" s="37">
        <f t="shared" si="2"/>
        <v>31031.968261208429</v>
      </c>
      <c r="T39" s="37"/>
      <c r="U39" s="37"/>
      <c r="V39" s="37"/>
      <c r="W39" s="4"/>
      <c r="X39" s="20"/>
      <c r="Y39" s="38">
        <f t="shared" si="11"/>
        <v>47.179780674675634</v>
      </c>
      <c r="Z39" s="38">
        <f t="shared" si="12"/>
        <v>84.121563349570067</v>
      </c>
      <c r="AA39" s="38">
        <f t="shared" si="13"/>
        <v>131.30134402424571</v>
      </c>
      <c r="AB39" s="39"/>
      <c r="AC39" s="38">
        <f t="shared" si="14"/>
        <v>130.330876426907</v>
      </c>
      <c r="AD39" s="22"/>
      <c r="AE39" s="31"/>
      <c r="AF39" s="38">
        <f t="shared" si="3"/>
        <v>61543.917664263929</v>
      </c>
      <c r="AG39" s="38">
        <f t="shared" si="4"/>
        <v>2026978.5464986067</v>
      </c>
      <c r="AH39" s="104"/>
      <c r="AI39" s="104"/>
      <c r="AJ39" s="104"/>
      <c r="AK39" s="104"/>
    </row>
    <row r="40" spans="2:37" s="2" customFormat="1" ht="15" customHeight="1" x14ac:dyDescent="0.25">
      <c r="B40" s="32">
        <v>34912</v>
      </c>
      <c r="C40" s="33">
        <f t="shared" si="5"/>
        <v>1995</v>
      </c>
      <c r="D40" s="34">
        <f>'[1]IGP-DI'!C34</f>
        <v>1.2887942815965836E-2</v>
      </c>
      <c r="E40" s="35">
        <f t="shared" si="6"/>
        <v>382.01134273818747</v>
      </c>
      <c r="F40" s="35">
        <f t="shared" si="7"/>
        <v>382.01134273818747</v>
      </c>
      <c r="G40" s="36"/>
      <c r="H40" s="37">
        <v>0</v>
      </c>
      <c r="I40" s="37">
        <f t="shared" si="15"/>
        <v>1936347.05</v>
      </c>
      <c r="J40" s="37">
        <f t="shared" si="8"/>
        <v>2135632.1879903115</v>
      </c>
      <c r="K40" s="37">
        <f t="shared" si="0"/>
        <v>16136.225416666666</v>
      </c>
      <c r="L40" s="37">
        <f t="shared" si="0"/>
        <v>17796.934899919263</v>
      </c>
      <c r="M40" s="37">
        <f t="shared" si="16"/>
        <v>72934.429916666675</v>
      </c>
      <c r="N40" s="37">
        <f t="shared" si="9"/>
        <v>80715.231322785243</v>
      </c>
      <c r="O40" s="40">
        <f t="shared" si="17"/>
        <v>1936347.05</v>
      </c>
      <c r="P40" s="37">
        <f t="shared" si="10"/>
        <v>2135632.1879903115</v>
      </c>
      <c r="Q40" s="37">
        <f t="shared" si="1"/>
        <v>1863412.6200833335</v>
      </c>
      <c r="R40" s="37">
        <f t="shared" si="1"/>
        <v>2054916.9566675264</v>
      </c>
      <c r="S40" s="37">
        <f t="shared" si="2"/>
        <v>31459.690527498897</v>
      </c>
      <c r="T40" s="37"/>
      <c r="U40" s="37"/>
      <c r="V40" s="37"/>
      <c r="W40" s="4"/>
      <c r="X40" s="20"/>
      <c r="Y40" s="38">
        <f t="shared" si="11"/>
        <v>47.187867904653459</v>
      </c>
      <c r="Z40" s="38">
        <f t="shared" si="12"/>
        <v>83.414123234199749</v>
      </c>
      <c r="AA40" s="38">
        <f t="shared" si="13"/>
        <v>130.60199113885321</v>
      </c>
      <c r="AB40" s="39"/>
      <c r="AC40" s="38">
        <f t="shared" si="14"/>
        <v>130.60199113885321</v>
      </c>
      <c r="AD40" s="22"/>
      <c r="AE40" s="31"/>
      <c r="AF40" s="38">
        <f t="shared" si="3"/>
        <v>80715.231322785243</v>
      </c>
      <c r="AG40" s="38">
        <f t="shared" si="4"/>
        <v>2054916.9566675264</v>
      </c>
      <c r="AH40" s="104"/>
      <c r="AI40" s="104"/>
      <c r="AJ40" s="104"/>
      <c r="AK40" s="104"/>
    </row>
    <row r="41" spans="2:37" s="2" customFormat="1" ht="15" customHeight="1" x14ac:dyDescent="0.25">
      <c r="B41" s="32">
        <v>34943</v>
      </c>
      <c r="C41" s="33">
        <f t="shared" si="5"/>
        <v>1995</v>
      </c>
      <c r="D41" s="34">
        <f>'[1]IGP-DI'!C35</f>
        <v>-1.081045719565954E-2</v>
      </c>
      <c r="E41" s="35">
        <f t="shared" si="6"/>
        <v>377.88162546925986</v>
      </c>
      <c r="F41" s="35">
        <f t="shared" si="7"/>
        <v>377.88162546925986</v>
      </c>
      <c r="G41" s="36"/>
      <c r="H41" s="37">
        <v>99326.100000000093</v>
      </c>
      <c r="I41" s="37">
        <f t="shared" si="15"/>
        <v>1936347.05</v>
      </c>
      <c r="J41" s="37">
        <f t="shared" si="8"/>
        <v>2163156.0935050668</v>
      </c>
      <c r="K41" s="37">
        <f t="shared" si="0"/>
        <v>16136.225416666666</v>
      </c>
      <c r="L41" s="37">
        <f t="shared" si="0"/>
        <v>18026.30077920889</v>
      </c>
      <c r="M41" s="37">
        <f t="shared" si="16"/>
        <v>89070.655333333343</v>
      </c>
      <c r="N41" s="37">
        <f t="shared" si="9"/>
        <v>99781.785387659635</v>
      </c>
      <c r="O41" s="40">
        <f t="shared" si="17"/>
        <v>1936347.05</v>
      </c>
      <c r="P41" s="37">
        <f t="shared" si="10"/>
        <v>2163156.0935050668</v>
      </c>
      <c r="Q41" s="37">
        <f t="shared" si="1"/>
        <v>1847276.3946666666</v>
      </c>
      <c r="R41" s="37">
        <f t="shared" si="1"/>
        <v>2063374.3081174071</v>
      </c>
      <c r="S41" s="37">
        <f t="shared" si="2"/>
        <v>31589.168100026705</v>
      </c>
      <c r="T41" s="37"/>
      <c r="U41" s="37"/>
      <c r="V41" s="37"/>
      <c r="W41" s="4"/>
      <c r="X41" s="20"/>
      <c r="Y41" s="38">
        <f t="shared" si="11"/>
        <v>47.187867904653466</v>
      </c>
      <c r="Z41" s="38">
        <f t="shared" si="12"/>
        <v>82.691701962568246</v>
      </c>
      <c r="AA41" s="38">
        <f t="shared" si="13"/>
        <v>129.8795698672217</v>
      </c>
      <c r="AB41" s="39"/>
      <c r="AC41" s="38">
        <f t="shared" si="14"/>
        <v>-130.12867828595816</v>
      </c>
      <c r="AD41" s="22"/>
      <c r="AE41" s="31"/>
      <c r="AF41" s="38">
        <f t="shared" si="3"/>
        <v>99781.785387659635</v>
      </c>
      <c r="AG41" s="38">
        <f t="shared" si="4"/>
        <v>2063374.3081174071</v>
      </c>
      <c r="AH41" s="104"/>
      <c r="AI41" s="104"/>
      <c r="AJ41" s="104"/>
      <c r="AK41" s="104"/>
    </row>
    <row r="42" spans="2:37" s="2" customFormat="1" ht="15" customHeight="1" x14ac:dyDescent="0.25">
      <c r="B42" s="32">
        <v>34973</v>
      </c>
      <c r="C42" s="33">
        <f t="shared" si="5"/>
        <v>1995</v>
      </c>
      <c r="D42" s="34">
        <f>'[1]IGP-DI'!C36</f>
        <v>2.2650805591608592E-3</v>
      </c>
      <c r="E42" s="35">
        <f t="shared" si="6"/>
        <v>378.7375577927744</v>
      </c>
      <c r="F42" s="35">
        <f t="shared" si="7"/>
        <v>378.7375577927744</v>
      </c>
      <c r="G42" s="36"/>
      <c r="H42" s="37">
        <v>0</v>
      </c>
      <c r="I42" s="37">
        <f t="shared" si="15"/>
        <v>2035673.1500000001</v>
      </c>
      <c r="J42" s="37">
        <f t="shared" si="8"/>
        <v>2238023.7265962386</v>
      </c>
      <c r="K42" s="37">
        <f t="shared" si="0"/>
        <v>16963.942916666667</v>
      </c>
      <c r="L42" s="37">
        <f t="shared" si="0"/>
        <v>18650.197721635323</v>
      </c>
      <c r="M42" s="37">
        <f t="shared" si="16"/>
        <v>105206.88075000001</v>
      </c>
      <c r="N42" s="37">
        <f t="shared" si="9"/>
        <v>116534.52689405902</v>
      </c>
      <c r="O42" s="40">
        <f t="shared" si="17"/>
        <v>2035673.1500000001</v>
      </c>
      <c r="P42" s="37">
        <f t="shared" si="10"/>
        <v>2238023.7265962386</v>
      </c>
      <c r="Q42" s="37">
        <f t="shared" si="1"/>
        <v>1930466.2692500001</v>
      </c>
      <c r="R42" s="37">
        <f t="shared" si="1"/>
        <v>2121489.1997021795</v>
      </c>
      <c r="S42" s="37">
        <f t="shared" si="2"/>
        <v>32478.876318338855</v>
      </c>
      <c r="T42" s="37"/>
      <c r="U42" s="37"/>
      <c r="V42" s="37"/>
      <c r="W42" s="4"/>
      <c r="X42" s="20"/>
      <c r="Y42" s="38">
        <f t="shared" si="11"/>
        <v>49.35460330592997</v>
      </c>
      <c r="Z42" s="38">
        <f t="shared" si="12"/>
        <v>85.949869295724639</v>
      </c>
      <c r="AA42" s="38">
        <f t="shared" si="13"/>
        <v>135.3044726016546</v>
      </c>
      <c r="AB42" s="39"/>
      <c r="AC42" s="38">
        <f t="shared" si="14"/>
        <v>135.3044726016546</v>
      </c>
      <c r="AD42" s="22"/>
      <c r="AE42" s="31"/>
      <c r="AF42" s="38">
        <f t="shared" si="3"/>
        <v>116534.52689405902</v>
      </c>
      <c r="AG42" s="38">
        <f t="shared" si="4"/>
        <v>2121489.1997021795</v>
      </c>
      <c r="AH42" s="104"/>
      <c r="AI42" s="104"/>
      <c r="AJ42" s="104"/>
      <c r="AK42" s="104"/>
    </row>
    <row r="43" spans="2:37" s="2" customFormat="1" ht="15" customHeight="1" x14ac:dyDescent="0.25">
      <c r="B43" s="32">
        <v>35004</v>
      </c>
      <c r="C43" s="33">
        <f t="shared" si="5"/>
        <v>1995</v>
      </c>
      <c r="D43" s="34">
        <f>'[1]IGP-DI'!C37</f>
        <v>1.327108816324496E-2</v>
      </c>
      <c r="E43" s="35">
        <f t="shared" si="6"/>
        <v>383.76381731297437</v>
      </c>
      <c r="F43" s="35">
        <f t="shared" si="7"/>
        <v>383.76381731297437</v>
      </c>
      <c r="G43" s="36"/>
      <c r="H43" s="37">
        <v>832</v>
      </c>
      <c r="I43" s="37">
        <f t="shared" si="15"/>
        <v>2035673.1500000001</v>
      </c>
      <c r="J43" s="37">
        <f t="shared" si="8"/>
        <v>2243093.0306302924</v>
      </c>
      <c r="K43" s="37">
        <f t="shared" si="0"/>
        <v>16963.942916666667</v>
      </c>
      <c r="L43" s="37">
        <f t="shared" si="0"/>
        <v>18692.441921919104</v>
      </c>
      <c r="M43" s="37">
        <f t="shared" si="16"/>
        <v>122170.82366666668</v>
      </c>
      <c r="N43" s="37">
        <f t="shared" si="9"/>
        <v>135490.92890731688</v>
      </c>
      <c r="O43" s="40">
        <f t="shared" si="17"/>
        <v>2035673.1500000001</v>
      </c>
      <c r="P43" s="37">
        <f t="shared" si="10"/>
        <v>2243093.0306302924</v>
      </c>
      <c r="Q43" s="37">
        <f t="shared" si="1"/>
        <v>1913502.3263333335</v>
      </c>
      <c r="R43" s="37">
        <f t="shared" si="1"/>
        <v>2107602.1017229753</v>
      </c>
      <c r="S43" s="37">
        <f t="shared" si="2"/>
        <v>32266.272201499349</v>
      </c>
      <c r="T43" s="37"/>
      <c r="U43" s="37"/>
      <c r="V43" s="37"/>
      <c r="W43" s="4"/>
      <c r="X43" s="20"/>
      <c r="Y43" s="38">
        <f t="shared" si="11"/>
        <v>49.354603305929963</v>
      </c>
      <c r="Z43" s="38">
        <f t="shared" si="12"/>
        <v>85.194276452386546</v>
      </c>
      <c r="AA43" s="38">
        <f t="shared" si="13"/>
        <v>134.5488797583165</v>
      </c>
      <c r="AB43" s="39"/>
      <c r="AC43" s="38">
        <f t="shared" si="14"/>
        <v>132.3521079228303</v>
      </c>
      <c r="AD43" s="22"/>
      <c r="AE43" s="31"/>
      <c r="AF43" s="38">
        <f t="shared" si="3"/>
        <v>135490.92890731688</v>
      </c>
      <c r="AG43" s="38">
        <f t="shared" si="4"/>
        <v>2107602.1017229753</v>
      </c>
      <c r="AH43" s="104"/>
      <c r="AI43" s="104"/>
      <c r="AJ43" s="104"/>
      <c r="AK43" s="104"/>
    </row>
    <row r="44" spans="2:37" s="26" customFormat="1" ht="15" customHeight="1" x14ac:dyDescent="0.25">
      <c r="B44" s="41">
        <v>35034</v>
      </c>
      <c r="C44" s="33">
        <f t="shared" si="5"/>
        <v>1995</v>
      </c>
      <c r="D44" s="34">
        <f>'[1]IGP-DI'!C38</f>
        <v>2.7431827431827482E-3</v>
      </c>
      <c r="E44" s="43">
        <f t="shared" si="6"/>
        <v>384.81655159408524</v>
      </c>
      <c r="F44" s="43">
        <f t="shared" si="7"/>
        <v>384.81655159408524</v>
      </c>
      <c r="G44" s="44">
        <f>F44/F32-1</f>
        <v>0.14779408339156785</v>
      </c>
      <c r="H44" s="37">
        <v>86311.360000000102</v>
      </c>
      <c r="I44" s="37">
        <f t="shared" si="15"/>
        <v>2036505.1500000001</v>
      </c>
      <c r="J44" s="40">
        <f t="shared" si="8"/>
        <v>2273704.3575434992</v>
      </c>
      <c r="K44" s="37">
        <f t="shared" si="0"/>
        <v>16970.876250000001</v>
      </c>
      <c r="L44" s="40">
        <f t="shared" si="0"/>
        <v>18947.536312862492</v>
      </c>
      <c r="M44" s="37">
        <f t="shared" si="16"/>
        <v>139134.76658333334</v>
      </c>
      <c r="N44" s="40">
        <f t="shared" si="9"/>
        <v>156229.55193681706</v>
      </c>
      <c r="O44" s="40">
        <f t="shared" si="17"/>
        <v>2036505.1500000001</v>
      </c>
      <c r="P44" s="40">
        <f t="shared" si="10"/>
        <v>2273704.3575434992</v>
      </c>
      <c r="Q44" s="37">
        <f t="shared" si="1"/>
        <v>1897370.3834166669</v>
      </c>
      <c r="R44" s="40">
        <f t="shared" si="1"/>
        <v>2117474.8056066823</v>
      </c>
      <c r="S44" s="40">
        <f t="shared" si="2"/>
        <v>32417.418070359545</v>
      </c>
      <c r="T44" s="40">
        <f>SUM(S33:S44)</f>
        <v>298225.9542123109</v>
      </c>
      <c r="U44" s="40">
        <f>SUM(L33:L44)</f>
        <v>168457.11556647814</v>
      </c>
      <c r="V44" s="40">
        <f>T44+U44</f>
        <v>466683.06977878907</v>
      </c>
      <c r="W44" s="49"/>
      <c r="X44" s="50"/>
      <c r="Y44" s="38">
        <f t="shared" si="11"/>
        <v>49.37290973789235</v>
      </c>
      <c r="Z44" s="38">
        <f t="shared" si="12"/>
        <v>84.47231502265852</v>
      </c>
      <c r="AA44" s="38">
        <f t="shared" si="13"/>
        <v>133.84522476055088</v>
      </c>
      <c r="AB44" s="39"/>
      <c r="AC44" s="38">
        <f t="shared" si="14"/>
        <v>-91.062273305140451</v>
      </c>
      <c r="AD44" s="51"/>
      <c r="AE44" s="31"/>
      <c r="AF44" s="38">
        <f t="shared" si="3"/>
        <v>156229.55193681706</v>
      </c>
      <c r="AG44" s="38">
        <f t="shared" si="4"/>
        <v>2117474.8056066823</v>
      </c>
      <c r="AH44" s="104"/>
      <c r="AI44" s="104"/>
      <c r="AJ44" s="104"/>
      <c r="AK44" s="104"/>
    </row>
    <row r="45" spans="2:37" s="2" customFormat="1" ht="15" customHeight="1" x14ac:dyDescent="0.25">
      <c r="B45" s="32">
        <v>35065</v>
      </c>
      <c r="C45" s="33">
        <f t="shared" si="5"/>
        <v>1996</v>
      </c>
      <c r="D45" s="34">
        <f>'[1]IGP-DI'!C39</f>
        <v>1.7940204729395282E-2</v>
      </c>
      <c r="E45" s="45">
        <f t="shared" si="6"/>
        <v>391.72023931294302</v>
      </c>
      <c r="F45" s="45">
        <f t="shared" si="7"/>
        <v>391.72023931294302</v>
      </c>
      <c r="G45" s="36"/>
      <c r="H45" s="46">
        <v>328.87000000011176</v>
      </c>
      <c r="I45" s="46">
        <f t="shared" si="15"/>
        <v>2122816.5100000002</v>
      </c>
      <c r="J45" s="46">
        <f t="shared" si="8"/>
        <v>2366489.6719335048</v>
      </c>
      <c r="K45" s="46">
        <f t="shared" si="0"/>
        <v>17690.137583333337</v>
      </c>
      <c r="L45" s="46">
        <f t="shared" si="0"/>
        <v>19720.747266112539</v>
      </c>
      <c r="M45" s="46">
        <f t="shared" si="16"/>
        <v>156105.64283333335</v>
      </c>
      <c r="N45" s="46">
        <f t="shared" si="9"/>
        <v>175657.63101516708</v>
      </c>
      <c r="O45" s="47">
        <f t="shared" si="17"/>
        <v>2122816.5100000002</v>
      </c>
      <c r="P45" s="46">
        <f t="shared" si="10"/>
        <v>2366489.6719335048</v>
      </c>
      <c r="Q45" s="46">
        <f t="shared" si="1"/>
        <v>1966710.8671666668</v>
      </c>
      <c r="R45" s="46">
        <f t="shared" si="1"/>
        <v>2190832.0409183376</v>
      </c>
      <c r="S45" s="46">
        <f t="shared" si="2"/>
        <v>33540.478500305173</v>
      </c>
      <c r="T45" s="46"/>
      <c r="U45" s="46"/>
      <c r="V45" s="46"/>
      <c r="W45" s="4"/>
      <c r="X45" s="20"/>
      <c r="Y45" s="38">
        <f t="shared" si="11"/>
        <v>51.247138888439778</v>
      </c>
      <c r="Z45" s="38">
        <f t="shared" si="12"/>
        <v>87.159656624345416</v>
      </c>
      <c r="AA45" s="38">
        <f t="shared" si="13"/>
        <v>138.40679551278521</v>
      </c>
      <c r="AB45" s="39"/>
      <c r="AC45" s="38">
        <f t="shared" si="14"/>
        <v>137.55218050561419</v>
      </c>
      <c r="AD45" s="22"/>
      <c r="AE45" s="31"/>
      <c r="AF45" s="38">
        <f t="shared" si="3"/>
        <v>175657.63101516708</v>
      </c>
      <c r="AG45" s="38">
        <f t="shared" si="4"/>
        <v>2190832.0409183376</v>
      </c>
      <c r="AH45" s="104"/>
      <c r="AI45" s="104"/>
      <c r="AJ45" s="104"/>
      <c r="AK45" s="104"/>
    </row>
    <row r="46" spans="2:37" s="2" customFormat="1" ht="15" customHeight="1" x14ac:dyDescent="0.25">
      <c r="B46" s="32">
        <v>35096</v>
      </c>
      <c r="C46" s="33">
        <f t="shared" si="5"/>
        <v>1996</v>
      </c>
      <c r="D46" s="34">
        <f>'[1]IGP-DI'!C40</f>
        <v>7.6237868529549502E-3</v>
      </c>
      <c r="E46" s="45">
        <f t="shared" si="6"/>
        <v>394.70663092345342</v>
      </c>
      <c r="F46" s="45">
        <f t="shared" si="7"/>
        <v>394.70663092345342</v>
      </c>
      <c r="G46" s="36"/>
      <c r="H46" s="46">
        <v>1108</v>
      </c>
      <c r="I46" s="46">
        <f t="shared" si="15"/>
        <v>2123145.3800000004</v>
      </c>
      <c r="J46" s="46">
        <f t="shared" si="8"/>
        <v>2409279.7511331206</v>
      </c>
      <c r="K46" s="46">
        <f t="shared" si="0"/>
        <v>17692.878166666669</v>
      </c>
      <c r="L46" s="46">
        <f t="shared" si="0"/>
        <v>20077.331259442672</v>
      </c>
      <c r="M46" s="46">
        <f t="shared" si="16"/>
        <v>173795.78041666668</v>
      </c>
      <c r="N46" s="46">
        <f t="shared" si="9"/>
        <v>198883.50638734302</v>
      </c>
      <c r="O46" s="47">
        <f t="shared" si="17"/>
        <v>2123145.3800000004</v>
      </c>
      <c r="P46" s="46">
        <f t="shared" si="10"/>
        <v>2409279.7511331206</v>
      </c>
      <c r="Q46" s="46">
        <f t="shared" si="1"/>
        <v>1949349.5995833336</v>
      </c>
      <c r="R46" s="46">
        <f t="shared" si="1"/>
        <v>2210396.2447457775</v>
      </c>
      <c r="S46" s="46">
        <f t="shared" si="2"/>
        <v>33839.99610165209</v>
      </c>
      <c r="T46" s="46"/>
      <c r="U46" s="46"/>
      <c r="V46" s="46"/>
      <c r="W46" s="4"/>
      <c r="X46" s="20"/>
      <c r="Y46" s="38">
        <f t="shared" si="11"/>
        <v>51.254260680166205</v>
      </c>
      <c r="Z46" s="38">
        <f t="shared" si="12"/>
        <v>86.38817376657812</v>
      </c>
      <c r="AA46" s="38">
        <f t="shared" si="13"/>
        <v>137.64243444674432</v>
      </c>
      <c r="AB46" s="39"/>
      <c r="AC46" s="38">
        <f t="shared" si="14"/>
        <v>134.81388516896541</v>
      </c>
      <c r="AD46" s="22"/>
      <c r="AE46" s="31"/>
      <c r="AF46" s="38">
        <f t="shared" si="3"/>
        <v>198883.50638734302</v>
      </c>
      <c r="AG46" s="38">
        <f t="shared" si="4"/>
        <v>2210396.2447457775</v>
      </c>
      <c r="AH46" s="104"/>
      <c r="AI46" s="104"/>
      <c r="AJ46" s="104"/>
      <c r="AK46" s="104"/>
    </row>
    <row r="47" spans="2:37" s="2" customFormat="1" ht="15" customHeight="1" x14ac:dyDescent="0.25">
      <c r="B47" s="32">
        <v>35125</v>
      </c>
      <c r="C47" s="33">
        <f t="shared" si="5"/>
        <v>1996</v>
      </c>
      <c r="D47" s="34">
        <f>'[1]IGP-DI'!C41</f>
        <v>2.1685278545029441E-3</v>
      </c>
      <c r="E47" s="45">
        <f t="shared" si="6"/>
        <v>395.56256324696795</v>
      </c>
      <c r="F47" s="45">
        <f t="shared" si="7"/>
        <v>395.56256324696795</v>
      </c>
      <c r="G47" s="36"/>
      <c r="H47" s="46">
        <v>0</v>
      </c>
      <c r="I47" s="46">
        <f t="shared" si="15"/>
        <v>2124253.3800000004</v>
      </c>
      <c r="J47" s="46">
        <f t="shared" si="8"/>
        <v>2428764.033580733</v>
      </c>
      <c r="K47" s="46">
        <f t="shared" si="0"/>
        <v>17702.111500000003</v>
      </c>
      <c r="L47" s="46">
        <f t="shared" si="0"/>
        <v>20239.700279839442</v>
      </c>
      <c r="M47" s="46">
        <f t="shared" si="16"/>
        <v>191488.65858333334</v>
      </c>
      <c r="N47" s="46">
        <f t="shared" si="9"/>
        <v>220630.14840214927</v>
      </c>
      <c r="O47" s="47">
        <f t="shared" si="17"/>
        <v>2124253.3800000004</v>
      </c>
      <c r="P47" s="46">
        <f t="shared" si="10"/>
        <v>2428764.033580733</v>
      </c>
      <c r="Q47" s="46">
        <f t="shared" si="1"/>
        <v>1932764.7214166671</v>
      </c>
      <c r="R47" s="46">
        <f t="shared" si="1"/>
        <v>2208133.8851785837</v>
      </c>
      <c r="S47" s="46">
        <f t="shared" si="2"/>
        <v>33805.360574598351</v>
      </c>
      <c r="T47" s="46"/>
      <c r="U47" s="46"/>
      <c r="V47" s="46"/>
      <c r="W47" s="4"/>
      <c r="X47" s="20"/>
      <c r="Y47" s="38">
        <f t="shared" si="11"/>
        <v>51.277831924147698</v>
      </c>
      <c r="Z47" s="38">
        <f t="shared" si="12"/>
        <v>85.646801766434777</v>
      </c>
      <c r="AA47" s="38">
        <f t="shared" si="13"/>
        <v>136.92463369058248</v>
      </c>
      <c r="AB47" s="39"/>
      <c r="AC47" s="38">
        <f t="shared" si="14"/>
        <v>136.92463369058248</v>
      </c>
      <c r="AD47" s="22"/>
      <c r="AE47" s="31"/>
      <c r="AF47" s="38">
        <f t="shared" si="3"/>
        <v>220630.14840214927</v>
      </c>
      <c r="AG47" s="38">
        <f t="shared" si="4"/>
        <v>2208133.8851785837</v>
      </c>
      <c r="AH47" s="104"/>
      <c r="AI47" s="104"/>
      <c r="AJ47" s="104"/>
      <c r="AK47" s="104"/>
    </row>
    <row r="48" spans="2:37" s="2" customFormat="1" ht="15" customHeight="1" x14ac:dyDescent="0.25">
      <c r="B48" s="32">
        <v>35156</v>
      </c>
      <c r="C48" s="33">
        <f t="shared" si="5"/>
        <v>1996</v>
      </c>
      <c r="D48" s="34">
        <f>'[1]IGP-DI'!C42</f>
        <v>6.9653391456798719E-3</v>
      </c>
      <c r="E48" s="45">
        <f t="shared" si="6"/>
        <v>398.31779065331756</v>
      </c>
      <c r="F48" s="45">
        <f t="shared" si="7"/>
        <v>398.31779065331756</v>
      </c>
      <c r="G48" s="36"/>
      <c r="H48" s="46">
        <v>804</v>
      </c>
      <c r="I48" s="46">
        <f t="shared" si="15"/>
        <v>2124253.3800000004</v>
      </c>
      <c r="J48" s="46">
        <f t="shared" si="8"/>
        <v>2434030.8760395679</v>
      </c>
      <c r="K48" s="46">
        <f t="shared" si="0"/>
        <v>17702.111500000003</v>
      </c>
      <c r="L48" s="46">
        <f t="shared" si="0"/>
        <v>20283.590633663065</v>
      </c>
      <c r="M48" s="46">
        <f t="shared" si="16"/>
        <v>209190.77008333334</v>
      </c>
      <c r="N48" s="46">
        <f t="shared" si="9"/>
        <v>241392.18165816553</v>
      </c>
      <c r="O48" s="47">
        <f t="shared" si="17"/>
        <v>2124253.3800000004</v>
      </c>
      <c r="P48" s="46">
        <f t="shared" si="10"/>
        <v>2434030.8760395679</v>
      </c>
      <c r="Q48" s="46">
        <f t="shared" si="1"/>
        <v>1915062.609916667</v>
      </c>
      <c r="R48" s="46">
        <f t="shared" si="1"/>
        <v>2192638.6943814023</v>
      </c>
      <c r="S48" s="46">
        <f t="shared" si="2"/>
        <v>33568.137408201197</v>
      </c>
      <c r="T48" s="46"/>
      <c r="U48" s="46"/>
      <c r="V48" s="46"/>
      <c r="W48" s="4"/>
      <c r="X48" s="20"/>
      <c r="Y48" s="38">
        <f t="shared" si="11"/>
        <v>51.277831924147698</v>
      </c>
      <c r="Z48" s="38">
        <f t="shared" si="12"/>
        <v>84.861765311301866</v>
      </c>
      <c r="AA48" s="38">
        <f t="shared" si="13"/>
        <v>136.13959723544957</v>
      </c>
      <c r="AB48" s="39"/>
      <c r="AC48" s="38">
        <f t="shared" si="14"/>
        <v>134.10704897456162</v>
      </c>
      <c r="AD48" s="22"/>
      <c r="AE48" s="31"/>
      <c r="AF48" s="38">
        <f t="shared" si="3"/>
        <v>241392.18165816553</v>
      </c>
      <c r="AG48" s="38">
        <f t="shared" si="4"/>
        <v>2192638.6943814023</v>
      </c>
      <c r="AH48" s="104"/>
      <c r="AI48" s="104"/>
      <c r="AJ48" s="104"/>
      <c r="AK48" s="104"/>
    </row>
    <row r="49" spans="2:37" s="2" customFormat="1" ht="15" customHeight="1" x14ac:dyDescent="0.25">
      <c r="B49" s="32">
        <v>35186</v>
      </c>
      <c r="C49" s="33">
        <f t="shared" si="5"/>
        <v>1996</v>
      </c>
      <c r="D49" s="34">
        <f>'[1]IGP-DI'!C43</f>
        <v>1.6830184535993498E-2</v>
      </c>
      <c r="E49" s="45">
        <f t="shared" si="6"/>
        <v>405.02155257398209</v>
      </c>
      <c r="F49" s="45">
        <f t="shared" si="7"/>
        <v>405.02155257398209</v>
      </c>
      <c r="G49" s="36"/>
      <c r="H49" s="46">
        <v>0</v>
      </c>
      <c r="I49" s="46">
        <f t="shared" si="15"/>
        <v>2125057.3800000004</v>
      </c>
      <c r="J49" s="46">
        <f t="shared" si="8"/>
        <v>2451794.3267149129</v>
      </c>
      <c r="K49" s="46">
        <f t="shared" si="0"/>
        <v>17708.811500000003</v>
      </c>
      <c r="L49" s="46">
        <f t="shared" si="0"/>
        <v>20431.61938929094</v>
      </c>
      <c r="M49" s="46">
        <f t="shared" si="16"/>
        <v>226892.88158333334</v>
      </c>
      <c r="N49" s="46">
        <f t="shared" si="9"/>
        <v>263498.4327920489</v>
      </c>
      <c r="O49" s="47">
        <f t="shared" si="17"/>
        <v>2125057.3800000004</v>
      </c>
      <c r="P49" s="46">
        <f t="shared" si="10"/>
        <v>2451794.3267149129</v>
      </c>
      <c r="Q49" s="46">
        <f t="shared" si="1"/>
        <v>1898164.4984166671</v>
      </c>
      <c r="R49" s="46">
        <f t="shared" si="1"/>
        <v>2188295.893922864</v>
      </c>
      <c r="S49" s="46">
        <f t="shared" si="2"/>
        <v>33501.651432694984</v>
      </c>
      <c r="T49" s="46"/>
      <c r="U49" s="46"/>
      <c r="V49" s="46"/>
      <c r="W49" s="4"/>
      <c r="X49" s="20"/>
      <c r="Y49" s="38">
        <f t="shared" si="11"/>
        <v>51.294769826321755</v>
      </c>
      <c r="Z49" s="38">
        <f t="shared" si="12"/>
        <v>84.107846093808291</v>
      </c>
      <c r="AA49" s="38">
        <f t="shared" si="13"/>
        <v>135.40261592013005</v>
      </c>
      <c r="AB49" s="39"/>
      <c r="AC49" s="38">
        <f t="shared" si="14"/>
        <v>135.40261592013005</v>
      </c>
      <c r="AD49" s="22"/>
      <c r="AE49" s="31"/>
      <c r="AF49" s="38">
        <f t="shared" si="3"/>
        <v>263498.4327920489</v>
      </c>
      <c r="AG49" s="38">
        <f t="shared" si="4"/>
        <v>2188295.893922864</v>
      </c>
      <c r="AH49" s="104"/>
      <c r="AI49" s="104"/>
      <c r="AJ49" s="104"/>
      <c r="AK49" s="104"/>
    </row>
    <row r="50" spans="2:37" s="2" customFormat="1" ht="15" customHeight="1" x14ac:dyDescent="0.25">
      <c r="B50" s="32">
        <v>35217</v>
      </c>
      <c r="C50" s="33">
        <f t="shared" si="5"/>
        <v>1996</v>
      </c>
      <c r="D50" s="34">
        <f>'[1]IGP-DI'!C44</f>
        <v>1.2224750298870157E-2</v>
      </c>
      <c r="E50" s="45">
        <f t="shared" si="6"/>
        <v>409.97283991985972</v>
      </c>
      <c r="F50" s="45">
        <f t="shared" si="7"/>
        <v>409.97283991985972</v>
      </c>
      <c r="G50" s="36"/>
      <c r="H50" s="46">
        <v>1750</v>
      </c>
      <c r="I50" s="46">
        <f t="shared" si="15"/>
        <v>2125057.3800000004</v>
      </c>
      <c r="J50" s="46">
        <f t="shared" si="8"/>
        <v>2493058.4776778268</v>
      </c>
      <c r="K50" s="46">
        <f t="shared" si="0"/>
        <v>17708.811500000003</v>
      </c>
      <c r="L50" s="46">
        <f t="shared" si="0"/>
        <v>20775.487313981888</v>
      </c>
      <c r="M50" s="46">
        <f t="shared" si="16"/>
        <v>244601.69308333335</v>
      </c>
      <c r="N50" s="46">
        <f t="shared" si="9"/>
        <v>288708.64735486603</v>
      </c>
      <c r="O50" s="47">
        <f t="shared" si="17"/>
        <v>2125057.3800000004</v>
      </c>
      <c r="P50" s="46">
        <f t="shared" si="10"/>
        <v>2493058.4776778268</v>
      </c>
      <c r="Q50" s="46">
        <f t="shared" si="1"/>
        <v>1880455.686916667</v>
      </c>
      <c r="R50" s="46">
        <f t="shared" si="1"/>
        <v>2204349.8303229609</v>
      </c>
      <c r="S50" s="46">
        <f t="shared" si="2"/>
        <v>33747.428698416828</v>
      </c>
      <c r="T50" s="46"/>
      <c r="U50" s="46"/>
      <c r="V50" s="46"/>
      <c r="W50" s="4"/>
      <c r="X50" s="20"/>
      <c r="Y50" s="38">
        <f t="shared" si="11"/>
        <v>51.294769826321762</v>
      </c>
      <c r="Z50" s="38">
        <f t="shared" si="12"/>
        <v>83.322550328361729</v>
      </c>
      <c r="AA50" s="38">
        <f t="shared" si="13"/>
        <v>134.61732015468348</v>
      </c>
      <c r="AB50" s="39"/>
      <c r="AC50" s="38">
        <f t="shared" si="14"/>
        <v>130.29656243480798</v>
      </c>
      <c r="AD50" s="22"/>
      <c r="AE50" s="31"/>
      <c r="AF50" s="38">
        <f t="shared" si="3"/>
        <v>288708.64735486603</v>
      </c>
      <c r="AG50" s="38">
        <f t="shared" si="4"/>
        <v>2204349.8303229609</v>
      </c>
      <c r="AH50" s="104"/>
      <c r="AI50" s="104"/>
      <c r="AJ50" s="104"/>
      <c r="AK50" s="104"/>
    </row>
    <row r="51" spans="2:37" s="2" customFormat="1" ht="15" customHeight="1" x14ac:dyDescent="0.25">
      <c r="B51" s="32">
        <v>35247</v>
      </c>
      <c r="C51" s="33">
        <f t="shared" si="5"/>
        <v>1996</v>
      </c>
      <c r="D51" s="34">
        <f>'[1]IGP-DI'!C45</f>
        <v>1.0926546784516988E-2</v>
      </c>
      <c r="E51" s="45">
        <f t="shared" si="6"/>
        <v>414.45242733562537</v>
      </c>
      <c r="F51" s="45">
        <f t="shared" si="7"/>
        <v>414.45242733562537</v>
      </c>
      <c r="G51" s="36"/>
      <c r="H51" s="46">
        <v>127.85999999986961</v>
      </c>
      <c r="I51" s="46">
        <f t="shared" si="15"/>
        <v>2126807.3800000004</v>
      </c>
      <c r="J51" s="46">
        <f t="shared" si="8"/>
        <v>2525306.8883609427</v>
      </c>
      <c r="K51" s="46">
        <f t="shared" si="0"/>
        <v>17723.394833333336</v>
      </c>
      <c r="L51" s="46">
        <f t="shared" si="0"/>
        <v>21044.224069674521</v>
      </c>
      <c r="M51" s="46">
        <f t="shared" si="16"/>
        <v>262310.50458333333</v>
      </c>
      <c r="N51" s="46">
        <f t="shared" si="9"/>
        <v>313267.50093663647</v>
      </c>
      <c r="O51" s="47">
        <f t="shared" si="17"/>
        <v>2126807.3800000004</v>
      </c>
      <c r="P51" s="46">
        <f t="shared" si="10"/>
        <v>2525306.8883609427</v>
      </c>
      <c r="Q51" s="46">
        <f t="shared" si="1"/>
        <v>1864496.875416667</v>
      </c>
      <c r="R51" s="46">
        <f t="shared" si="1"/>
        <v>2212039.387424306</v>
      </c>
      <c r="S51" s="46">
        <f t="shared" si="2"/>
        <v>33865.151746015872</v>
      </c>
      <c r="T51" s="46"/>
      <c r="U51" s="46"/>
      <c r="V51" s="46"/>
      <c r="W51" s="4"/>
      <c r="X51" s="20"/>
      <c r="Y51" s="38">
        <f t="shared" si="11"/>
        <v>51.330776140654059</v>
      </c>
      <c r="Z51" s="38">
        <f t="shared" si="12"/>
        <v>82.603403075764078</v>
      </c>
      <c r="AA51" s="38">
        <f t="shared" si="13"/>
        <v>133.93417921641813</v>
      </c>
      <c r="AB51" s="39"/>
      <c r="AC51" s="38">
        <f t="shared" si="14"/>
        <v>133.62230489804898</v>
      </c>
      <c r="AD51" s="22"/>
      <c r="AE51" s="31"/>
      <c r="AF51" s="38">
        <f t="shared" si="3"/>
        <v>313267.50093663647</v>
      </c>
      <c r="AG51" s="38">
        <f t="shared" si="4"/>
        <v>2212039.387424306</v>
      </c>
      <c r="AH51" s="104"/>
      <c r="AI51" s="104"/>
      <c r="AJ51" s="104"/>
      <c r="AK51" s="104"/>
    </row>
    <row r="52" spans="2:37" s="2" customFormat="1" ht="15" customHeight="1" x14ac:dyDescent="0.25">
      <c r="B52" s="32">
        <v>35278</v>
      </c>
      <c r="C52" s="33">
        <f t="shared" si="5"/>
        <v>1996</v>
      </c>
      <c r="D52" s="34">
        <f>'[1]IGP-DI'!C46</f>
        <v>3.7686359045441264E-5</v>
      </c>
      <c r="E52" s="45">
        <f t="shared" si="6"/>
        <v>414.4680465386092</v>
      </c>
      <c r="F52" s="45">
        <f t="shared" si="7"/>
        <v>414.4680465386092</v>
      </c>
      <c r="G52" s="36"/>
      <c r="H52" s="46">
        <v>0</v>
      </c>
      <c r="I52" s="46">
        <f t="shared" si="15"/>
        <v>2126935.2400000002</v>
      </c>
      <c r="J52" s="46">
        <f t="shared" si="8"/>
        <v>2553029.0292901532</v>
      </c>
      <c r="K52" s="46">
        <f t="shared" si="0"/>
        <v>17724.460333333336</v>
      </c>
      <c r="L52" s="46">
        <f t="shared" si="0"/>
        <v>21275.241910751276</v>
      </c>
      <c r="M52" s="46">
        <f t="shared" si="16"/>
        <v>280033.89941666665</v>
      </c>
      <c r="N52" s="46">
        <f t="shared" si="9"/>
        <v>337964.59771020501</v>
      </c>
      <c r="O52" s="47">
        <f t="shared" si="17"/>
        <v>2126935.2400000002</v>
      </c>
      <c r="P52" s="46">
        <f t="shared" si="10"/>
        <v>2553029.0292901532</v>
      </c>
      <c r="Q52" s="46">
        <f t="shared" si="1"/>
        <v>1846901.3405833335</v>
      </c>
      <c r="R52" s="46">
        <f t="shared" si="1"/>
        <v>2215064.4315799484</v>
      </c>
      <c r="S52" s="46">
        <f t="shared" si="2"/>
        <v>33911.463570277061</v>
      </c>
      <c r="T52" s="46"/>
      <c r="U52" s="46"/>
      <c r="V52" s="46"/>
      <c r="W52" s="4"/>
      <c r="X52" s="20"/>
      <c r="Y52" s="38">
        <f t="shared" si="11"/>
        <v>51.333375093307133</v>
      </c>
      <c r="Z52" s="38">
        <f t="shared" si="12"/>
        <v>81.822330703387124</v>
      </c>
      <c r="AA52" s="38">
        <f t="shared" si="13"/>
        <v>133.15570579669426</v>
      </c>
      <c r="AB52" s="39"/>
      <c r="AC52" s="38">
        <f t="shared" si="14"/>
        <v>133.15570579669426</v>
      </c>
      <c r="AD52" s="22"/>
      <c r="AE52" s="31"/>
      <c r="AF52" s="38">
        <f t="shared" si="3"/>
        <v>337964.59771020501</v>
      </c>
      <c r="AG52" s="38">
        <f t="shared" si="4"/>
        <v>2215064.4315799484</v>
      </c>
      <c r="AH52" s="104"/>
      <c r="AI52" s="104"/>
      <c r="AJ52" s="104"/>
      <c r="AK52" s="104"/>
    </row>
    <row r="53" spans="2:37" s="2" customFormat="1" ht="15" customHeight="1" x14ac:dyDescent="0.25">
      <c r="B53" s="32">
        <v>35309</v>
      </c>
      <c r="C53" s="33">
        <f t="shared" si="5"/>
        <v>1996</v>
      </c>
      <c r="D53" s="34">
        <f>'[1]IGP-DI'!C47</f>
        <v>1.2812879204695538E-3</v>
      </c>
      <c r="E53" s="45">
        <f t="shared" si="6"/>
        <v>414.99909944005975</v>
      </c>
      <c r="F53" s="45">
        <f t="shared" si="7"/>
        <v>414.99909944005975</v>
      </c>
      <c r="G53" s="36"/>
      <c r="H53" s="46">
        <v>414</v>
      </c>
      <c r="I53" s="46">
        <f t="shared" si="15"/>
        <v>2126935.2400000002</v>
      </c>
      <c r="J53" s="46">
        <f t="shared" si="8"/>
        <v>2553125.2436588043</v>
      </c>
      <c r="K53" s="46">
        <f t="shared" si="0"/>
        <v>17724.460333333336</v>
      </c>
      <c r="L53" s="46">
        <f t="shared" si="0"/>
        <v>21276.043697156703</v>
      </c>
      <c r="M53" s="46">
        <f t="shared" si="16"/>
        <v>297758.35975</v>
      </c>
      <c r="N53" s="46">
        <f t="shared" si="9"/>
        <v>359253.37806253566</v>
      </c>
      <c r="O53" s="47">
        <f t="shared" si="17"/>
        <v>2126935.2400000002</v>
      </c>
      <c r="P53" s="46">
        <f t="shared" si="10"/>
        <v>2553125.2436588043</v>
      </c>
      <c r="Q53" s="46">
        <f t="shared" si="1"/>
        <v>1829176.8802500002</v>
      </c>
      <c r="R53" s="46">
        <f t="shared" si="1"/>
        <v>2193871.8655962688</v>
      </c>
      <c r="S53" s="46">
        <f t="shared" si="2"/>
        <v>33587.016606536316</v>
      </c>
      <c r="T53" s="46"/>
      <c r="U53" s="46"/>
      <c r="V53" s="46"/>
      <c r="W53" s="4"/>
      <c r="X53" s="20"/>
      <c r="Y53" s="38">
        <f t="shared" si="11"/>
        <v>51.333375093307133</v>
      </c>
      <c r="Z53" s="38">
        <f t="shared" si="12"/>
        <v>81.036443911744499</v>
      </c>
      <c r="AA53" s="38">
        <f t="shared" si="13"/>
        <v>132.36981900505162</v>
      </c>
      <c r="AB53" s="39"/>
      <c r="AC53" s="38">
        <f t="shared" si="14"/>
        <v>131.37094827555273</v>
      </c>
      <c r="AD53" s="22"/>
      <c r="AE53" s="31"/>
      <c r="AF53" s="38">
        <f t="shared" si="3"/>
        <v>359253.37806253566</v>
      </c>
      <c r="AG53" s="38">
        <f t="shared" si="4"/>
        <v>2193871.8655962688</v>
      </c>
      <c r="AH53" s="104"/>
      <c r="AI53" s="104"/>
      <c r="AJ53" s="104"/>
      <c r="AK53" s="104"/>
    </row>
    <row r="54" spans="2:37" s="2" customFormat="1" ht="15" customHeight="1" x14ac:dyDescent="0.25">
      <c r="B54" s="32">
        <v>35339</v>
      </c>
      <c r="C54" s="33">
        <f t="shared" si="5"/>
        <v>1996</v>
      </c>
      <c r="D54" s="34">
        <f>'[1]IGP-DI'!C48</f>
        <v>2.1979841775248143E-3</v>
      </c>
      <c r="E54" s="45">
        <f t="shared" si="6"/>
        <v>415.91126089431606</v>
      </c>
      <c r="F54" s="45">
        <f t="shared" si="7"/>
        <v>415.91126089431606</v>
      </c>
      <c r="G54" s="36"/>
      <c r="H54" s="46">
        <v>14761.60999999987</v>
      </c>
      <c r="I54" s="46">
        <f t="shared" si="15"/>
        <v>2127349.2400000002</v>
      </c>
      <c r="J54" s="46">
        <f t="shared" si="8"/>
        <v>2556811.0626461492</v>
      </c>
      <c r="K54" s="46">
        <f t="shared" si="0"/>
        <v>17727.910333333333</v>
      </c>
      <c r="L54" s="46">
        <f t="shared" si="0"/>
        <v>21306.758855384578</v>
      </c>
      <c r="M54" s="46">
        <f t="shared" si="16"/>
        <v>315482.82008333335</v>
      </c>
      <c r="N54" s="46">
        <f t="shared" si="9"/>
        <v>381016.9895111763</v>
      </c>
      <c r="O54" s="47">
        <f t="shared" si="17"/>
        <v>2127349.2400000002</v>
      </c>
      <c r="P54" s="46">
        <f t="shared" si="10"/>
        <v>2556811.0626461492</v>
      </c>
      <c r="Q54" s="46">
        <f t="shared" si="1"/>
        <v>1811866.4199166668</v>
      </c>
      <c r="R54" s="46">
        <f t="shared" si="1"/>
        <v>2175794.0731349727</v>
      </c>
      <c r="S54" s="46">
        <f t="shared" si="2"/>
        <v>33310.25517614984</v>
      </c>
      <c r="T54" s="46"/>
      <c r="U54" s="46"/>
      <c r="V54" s="46"/>
      <c r="W54" s="4"/>
      <c r="X54" s="20"/>
      <c r="Y54" s="38">
        <f t="shared" si="11"/>
        <v>51.341699016052956</v>
      </c>
      <c r="Z54" s="38">
        <f t="shared" si="12"/>
        <v>80.265849302068176</v>
      </c>
      <c r="AA54" s="38">
        <f t="shared" si="13"/>
        <v>131.60754831812113</v>
      </c>
      <c r="AB54" s="39"/>
      <c r="AC54" s="38">
        <f t="shared" si="14"/>
        <v>96.037326551574978</v>
      </c>
      <c r="AD54" s="22"/>
      <c r="AE54" s="31"/>
      <c r="AF54" s="38">
        <f t="shared" si="3"/>
        <v>381016.9895111763</v>
      </c>
      <c r="AG54" s="38">
        <f t="shared" si="4"/>
        <v>2175794.0731349727</v>
      </c>
      <c r="AH54" s="104"/>
      <c r="AI54" s="104"/>
      <c r="AJ54" s="104"/>
      <c r="AK54" s="104"/>
    </row>
    <row r="55" spans="2:37" s="2" customFormat="1" ht="15" customHeight="1" x14ac:dyDescent="0.25">
      <c r="B55" s="32">
        <v>35370</v>
      </c>
      <c r="C55" s="33">
        <f t="shared" si="5"/>
        <v>1996</v>
      </c>
      <c r="D55" s="34">
        <f>'[1]IGP-DI'!C49</f>
        <v>2.8240737263502957E-3</v>
      </c>
      <c r="E55" s="45">
        <f t="shared" si="6"/>
        <v>417.08582495870093</v>
      </c>
      <c r="F55" s="45">
        <f t="shared" si="7"/>
        <v>417.08582495870093</v>
      </c>
      <c r="G55" s="36"/>
      <c r="H55" s="46">
        <v>1919.4599999999627</v>
      </c>
      <c r="I55" s="46">
        <f t="shared" si="15"/>
        <v>2142110.85</v>
      </c>
      <c r="J55" s="46">
        <f t="shared" si="8"/>
        <v>2577224.9486919804</v>
      </c>
      <c r="K55" s="46">
        <f t="shared" si="0"/>
        <v>17850.923750000002</v>
      </c>
      <c r="L55" s="46">
        <f t="shared" si="0"/>
        <v>21476.874572433171</v>
      </c>
      <c r="M55" s="46">
        <f t="shared" si="16"/>
        <v>333210.73041666672</v>
      </c>
      <c r="N55" s="46">
        <f t="shared" si="9"/>
        <v>403208.04959971306</v>
      </c>
      <c r="O55" s="47">
        <f t="shared" si="17"/>
        <v>2142110.85</v>
      </c>
      <c r="P55" s="46">
        <f t="shared" si="10"/>
        <v>2577224.9486919804</v>
      </c>
      <c r="Q55" s="46">
        <f t="shared" si="1"/>
        <v>1808900.1195833334</v>
      </c>
      <c r="R55" s="46">
        <f t="shared" si="1"/>
        <v>2174016.8990922673</v>
      </c>
      <c r="S55" s="46">
        <f t="shared" si="2"/>
        <v>33283.047582570151</v>
      </c>
      <c r="T55" s="46"/>
      <c r="U55" s="46"/>
      <c r="V55" s="46"/>
      <c r="W55" s="4"/>
      <c r="X55" s="20"/>
      <c r="Y55" s="38">
        <f t="shared" si="11"/>
        <v>51.638117530774167</v>
      </c>
      <c r="Z55" s="38">
        <f t="shared" si="12"/>
        <v>80.024396336379652</v>
      </c>
      <c r="AA55" s="38">
        <f t="shared" si="13"/>
        <v>131.66251386715382</v>
      </c>
      <c r="AB55" s="39"/>
      <c r="AC55" s="38">
        <f t="shared" si="14"/>
        <v>127.04744286409266</v>
      </c>
      <c r="AD55" s="22"/>
      <c r="AE55" s="31"/>
      <c r="AF55" s="38">
        <f t="shared" si="3"/>
        <v>403208.04959971306</v>
      </c>
      <c r="AG55" s="38">
        <f t="shared" si="4"/>
        <v>2174016.8990922673</v>
      </c>
      <c r="AH55" s="104"/>
      <c r="AI55" s="104"/>
      <c r="AJ55" s="104"/>
      <c r="AK55" s="104"/>
    </row>
    <row r="56" spans="2:37" s="26" customFormat="1" ht="15" customHeight="1" x14ac:dyDescent="0.25">
      <c r="B56" s="41">
        <v>35400</v>
      </c>
      <c r="C56" s="33">
        <f t="shared" si="5"/>
        <v>1996</v>
      </c>
      <c r="D56" s="34">
        <f>'[1]IGP-DI'!C50</f>
        <v>8.7779084311361277E-3</v>
      </c>
      <c r="E56" s="48">
        <f t="shared" si="6"/>
        <v>420.74696613811329</v>
      </c>
      <c r="F56" s="48">
        <f t="shared" si="7"/>
        <v>420.74696613811329</v>
      </c>
      <c r="G56" s="44">
        <f>F56/F44-1</f>
        <v>9.3370241989820579E-2</v>
      </c>
      <c r="H56" s="46">
        <v>0</v>
      </c>
      <c r="I56" s="46">
        <f t="shared" si="15"/>
        <v>2144030.31</v>
      </c>
      <c r="J56" s="47">
        <f t="shared" si="8"/>
        <v>2586428.1026530308</v>
      </c>
      <c r="K56" s="46">
        <f t="shared" si="0"/>
        <v>17866.919249999999</v>
      </c>
      <c r="L56" s="47">
        <f t="shared" si="0"/>
        <v>21553.567522108591</v>
      </c>
      <c r="M56" s="46">
        <f t="shared" si="16"/>
        <v>351061.65416666673</v>
      </c>
      <c r="N56" s="47">
        <f t="shared" si="9"/>
        <v>425884.26570847788</v>
      </c>
      <c r="O56" s="47">
        <f t="shared" si="17"/>
        <v>2144030.31</v>
      </c>
      <c r="P56" s="47">
        <f t="shared" si="10"/>
        <v>2586428.1026530308</v>
      </c>
      <c r="Q56" s="46">
        <f t="shared" si="1"/>
        <v>1792968.6558333333</v>
      </c>
      <c r="R56" s="47">
        <f t="shared" si="1"/>
        <v>2160543.8369445531</v>
      </c>
      <c r="S56" s="47">
        <f t="shared" si="2"/>
        <v>33076.782135078676</v>
      </c>
      <c r="T56" s="47">
        <f>SUM(S45:S56)</f>
        <v>403036.76953249658</v>
      </c>
      <c r="U56" s="47">
        <f>SUM(L45:L56)</f>
        <v>249461.18676983938</v>
      </c>
      <c r="V56" s="47">
        <f>T56+U56</f>
        <v>652497.95630233595</v>
      </c>
      <c r="W56" s="49"/>
      <c r="X56" s="50"/>
      <c r="Y56" s="38">
        <f t="shared" si="11"/>
        <v>51.676576455799683</v>
      </c>
      <c r="Z56" s="38">
        <f t="shared" si="12"/>
        <v>79.304498392756159</v>
      </c>
      <c r="AA56" s="38">
        <f t="shared" si="13"/>
        <v>130.98107484855583</v>
      </c>
      <c r="AB56" s="39"/>
      <c r="AC56" s="38">
        <f t="shared" si="14"/>
        <v>130.98107484855583</v>
      </c>
      <c r="AD56" s="51"/>
      <c r="AE56" s="31"/>
      <c r="AF56" s="38">
        <f t="shared" si="3"/>
        <v>425884.26570847788</v>
      </c>
      <c r="AG56" s="38">
        <f t="shared" si="4"/>
        <v>2160543.8369445531</v>
      </c>
      <c r="AH56" s="104"/>
      <c r="AI56" s="104"/>
      <c r="AJ56" s="104"/>
      <c r="AK56" s="104"/>
    </row>
    <row r="57" spans="2:37" s="2" customFormat="1" ht="15" customHeight="1" x14ac:dyDescent="0.25">
      <c r="B57" s="32">
        <v>35431</v>
      </c>
      <c r="C57" s="33">
        <f t="shared" si="5"/>
        <v>1997</v>
      </c>
      <c r="D57" s="34">
        <f>'[1]IGP-DI'!C51</f>
        <v>1.5777086473282909E-2</v>
      </c>
      <c r="E57" s="35">
        <f t="shared" si="6"/>
        <v>427.38512740624572</v>
      </c>
      <c r="F57" s="35">
        <f t="shared" si="7"/>
        <v>427.38512740624572</v>
      </c>
      <c r="G57" s="36"/>
      <c r="H57" s="37">
        <v>5139.7599999997765</v>
      </c>
      <c r="I57" s="37">
        <f t="shared" si="15"/>
        <v>2144030.31</v>
      </c>
      <c r="J57" s="37">
        <f t="shared" si="8"/>
        <v>2609131.5317018363</v>
      </c>
      <c r="K57" s="37">
        <f t="shared" si="0"/>
        <v>17866.919249999999</v>
      </c>
      <c r="L57" s="37">
        <f t="shared" si="0"/>
        <v>21742.762764181967</v>
      </c>
      <c r="M57" s="37">
        <f t="shared" si="16"/>
        <v>368928.57341666671</v>
      </c>
      <c r="N57" s="37">
        <f t="shared" si="9"/>
        <v>451365.40155931056</v>
      </c>
      <c r="O57" s="40">
        <f t="shared" si="17"/>
        <v>2144030.31</v>
      </c>
      <c r="P57" s="37">
        <f t="shared" si="10"/>
        <v>2609131.5317018363</v>
      </c>
      <c r="Q57" s="37">
        <f t="shared" si="1"/>
        <v>1775101.7365833335</v>
      </c>
      <c r="R57" s="37">
        <f t="shared" si="1"/>
        <v>2157766.1301425258</v>
      </c>
      <c r="S57" s="37">
        <f t="shared" si="2"/>
        <v>33034.256914736136</v>
      </c>
      <c r="T57" s="37"/>
      <c r="U57" s="37"/>
      <c r="V57" s="37"/>
      <c r="W57" s="4"/>
      <c r="X57" s="20"/>
      <c r="Y57" s="38">
        <f t="shared" si="11"/>
        <v>51.676576455799669</v>
      </c>
      <c r="Z57" s="38">
        <f t="shared" si="12"/>
        <v>78.513357369978991</v>
      </c>
      <c r="AA57" s="38">
        <f t="shared" si="13"/>
        <v>130.18993382577867</v>
      </c>
      <c r="AB57" s="39"/>
      <c r="AC57" s="38">
        <f t="shared" si="14"/>
        <v>117.97413570089661</v>
      </c>
      <c r="AD57" s="22"/>
      <c r="AE57" s="31"/>
      <c r="AF57" s="38">
        <f t="shared" si="3"/>
        <v>451365.40155931056</v>
      </c>
      <c r="AG57" s="38">
        <f t="shared" si="4"/>
        <v>2157766.1301425258</v>
      </c>
      <c r="AH57" s="104"/>
      <c r="AI57" s="104"/>
      <c r="AJ57" s="104"/>
      <c r="AK57" s="104"/>
    </row>
    <row r="58" spans="2:37" s="2" customFormat="1" ht="15" customHeight="1" x14ac:dyDescent="0.25">
      <c r="B58" s="32">
        <v>35462</v>
      </c>
      <c r="C58" s="33">
        <f t="shared" si="5"/>
        <v>1997</v>
      </c>
      <c r="D58" s="34">
        <f>'[1]IGP-DI'!C52</f>
        <v>4.2100954580670535E-3</v>
      </c>
      <c r="E58" s="35">
        <f t="shared" si="6"/>
        <v>429.18445958998416</v>
      </c>
      <c r="F58" s="35">
        <f t="shared" si="7"/>
        <v>429.18445958998416</v>
      </c>
      <c r="G58" s="36"/>
      <c r="H58" s="37">
        <v>180</v>
      </c>
      <c r="I58" s="37">
        <f t="shared" si="15"/>
        <v>2149170.0699999998</v>
      </c>
      <c r="J58" s="37">
        <f t="shared" si="8"/>
        <v>2655516.8759356369</v>
      </c>
      <c r="K58" s="37">
        <f t="shared" si="0"/>
        <v>17909.750583333331</v>
      </c>
      <c r="L58" s="37">
        <f t="shared" si="0"/>
        <v>22129.307299463642</v>
      </c>
      <c r="M58" s="37">
        <f t="shared" si="16"/>
        <v>386795.49266666669</v>
      </c>
      <c r="N58" s="37">
        <f t="shared" si="9"/>
        <v>480572.43274324038</v>
      </c>
      <c r="O58" s="40">
        <f t="shared" si="17"/>
        <v>2149170.0699999998</v>
      </c>
      <c r="P58" s="37">
        <f t="shared" si="10"/>
        <v>2655516.8759356369</v>
      </c>
      <c r="Q58" s="37">
        <f t="shared" si="1"/>
        <v>1762374.5773333332</v>
      </c>
      <c r="R58" s="37">
        <f t="shared" si="1"/>
        <v>2174944.4431923963</v>
      </c>
      <c r="S58" s="37">
        <f t="shared" si="2"/>
        <v>33297.247791608279</v>
      </c>
      <c r="T58" s="37"/>
      <c r="U58" s="37"/>
      <c r="V58" s="37"/>
      <c r="W58" s="4"/>
      <c r="X58" s="20"/>
      <c r="Y58" s="38">
        <f t="shared" si="11"/>
        <v>51.778374773507032</v>
      </c>
      <c r="Z58" s="38">
        <f t="shared" si="12"/>
        <v>77.909233748225375</v>
      </c>
      <c r="AA58" s="38">
        <f t="shared" si="13"/>
        <v>129.68760852173241</v>
      </c>
      <c r="AB58" s="39"/>
      <c r="AC58" s="38">
        <f t="shared" si="14"/>
        <v>129.26644271960822</v>
      </c>
      <c r="AD58" s="22"/>
      <c r="AE58" s="31"/>
      <c r="AF58" s="38">
        <f t="shared" si="3"/>
        <v>480572.43274324038</v>
      </c>
      <c r="AG58" s="38">
        <f t="shared" si="4"/>
        <v>2174944.4431923963</v>
      </c>
      <c r="AH58" s="104"/>
      <c r="AI58" s="104"/>
      <c r="AJ58" s="104"/>
      <c r="AK58" s="104"/>
    </row>
    <row r="59" spans="2:37" s="2" customFormat="1" ht="15" customHeight="1" x14ac:dyDescent="0.25">
      <c r="B59" s="32">
        <v>35490</v>
      </c>
      <c r="C59" s="33">
        <f t="shared" si="5"/>
        <v>1997</v>
      </c>
      <c r="D59" s="34">
        <f>'[1]IGP-DI'!C53</f>
        <v>1.1645680180508267E-2</v>
      </c>
      <c r="E59" s="35">
        <f t="shared" si="6"/>
        <v>434.18260454481339</v>
      </c>
      <c r="F59" s="35">
        <f t="shared" si="7"/>
        <v>434.18260454481339</v>
      </c>
      <c r="G59" s="36"/>
      <c r="H59" s="37">
        <v>386.22000000020489</v>
      </c>
      <c r="I59" s="37">
        <f t="shared" si="15"/>
        <v>2149350.0699999998</v>
      </c>
      <c r="J59" s="37">
        <f t="shared" si="8"/>
        <v>2666877.6132910163</v>
      </c>
      <c r="K59" s="37">
        <f t="shared" si="0"/>
        <v>17911.250583333331</v>
      </c>
      <c r="L59" s="37">
        <f t="shared" si="0"/>
        <v>22223.980110758468</v>
      </c>
      <c r="M59" s="37">
        <f t="shared" si="16"/>
        <v>404705.24325</v>
      </c>
      <c r="N59" s="37">
        <f t="shared" si="9"/>
        <v>504818.16235522024</v>
      </c>
      <c r="O59" s="40">
        <f t="shared" si="17"/>
        <v>2149350.0699999998</v>
      </c>
      <c r="P59" s="37">
        <f t="shared" si="10"/>
        <v>2666877.6132910163</v>
      </c>
      <c r="Q59" s="37">
        <f t="shared" si="1"/>
        <v>1744644.8267499998</v>
      </c>
      <c r="R59" s="37">
        <f t="shared" si="1"/>
        <v>2162059.4509357959</v>
      </c>
      <c r="S59" s="37">
        <f t="shared" si="2"/>
        <v>33099.985382766587</v>
      </c>
      <c r="T59" s="37"/>
      <c r="U59" s="37"/>
      <c r="V59" s="37"/>
      <c r="W59" s="4"/>
      <c r="X59" s="20"/>
      <c r="Y59" s="38">
        <f t="shared" si="11"/>
        <v>51.781884488524724</v>
      </c>
      <c r="Z59" s="38">
        <f t="shared" si="12"/>
        <v>77.122982072529439</v>
      </c>
      <c r="AA59" s="38">
        <f t="shared" si="13"/>
        <v>128.90486656105418</v>
      </c>
      <c r="AB59" s="39"/>
      <c r="AC59" s="38">
        <f t="shared" si="14"/>
        <v>128.00497377283631</v>
      </c>
      <c r="AD59" s="22"/>
      <c r="AE59" s="31"/>
      <c r="AF59" s="38">
        <f t="shared" si="3"/>
        <v>504818.16235522024</v>
      </c>
      <c r="AG59" s="38">
        <f t="shared" si="4"/>
        <v>2162059.4509357959</v>
      </c>
      <c r="AH59" s="104"/>
      <c r="AI59" s="104"/>
      <c r="AJ59" s="104"/>
      <c r="AK59" s="104"/>
    </row>
    <row r="60" spans="2:37" s="2" customFormat="1" ht="15" customHeight="1" x14ac:dyDescent="0.25">
      <c r="B60" s="32">
        <v>35521</v>
      </c>
      <c r="C60" s="33">
        <f t="shared" si="5"/>
        <v>1997</v>
      </c>
      <c r="D60" s="34">
        <f>'[1]IGP-DI'!C54</f>
        <v>5.8781207281097814E-3</v>
      </c>
      <c r="E60" s="35">
        <f t="shared" si="6"/>
        <v>436.73478231237294</v>
      </c>
      <c r="F60" s="35">
        <f t="shared" si="7"/>
        <v>436.73478231237294</v>
      </c>
      <c r="G60" s="36"/>
      <c r="H60" s="37">
        <v>291000</v>
      </c>
      <c r="I60" s="37">
        <f t="shared" si="15"/>
        <v>2149736.29</v>
      </c>
      <c r="J60" s="37">
        <f t="shared" si="8"/>
        <v>2698325.93485056</v>
      </c>
      <c r="K60" s="37">
        <f t="shared" si="0"/>
        <v>17914.469083333333</v>
      </c>
      <c r="L60" s="37">
        <f t="shared" si="0"/>
        <v>22486.049457088</v>
      </c>
      <c r="M60" s="37">
        <f t="shared" si="16"/>
        <v>422616.49383333331</v>
      </c>
      <c r="N60" s="37">
        <f t="shared" si="9"/>
        <v>533179.90669878735</v>
      </c>
      <c r="O60" s="40">
        <f t="shared" si="17"/>
        <v>2149736.29</v>
      </c>
      <c r="P60" s="37">
        <f t="shared" si="10"/>
        <v>2698325.93485056</v>
      </c>
      <c r="Q60" s="37">
        <f t="shared" si="1"/>
        <v>1727119.7961666668</v>
      </c>
      <c r="R60" s="37">
        <f t="shared" si="1"/>
        <v>2165146.0281517729</v>
      </c>
      <c r="S60" s="37">
        <f t="shared" si="2"/>
        <v>33147.239245599732</v>
      </c>
      <c r="T60" s="37"/>
      <c r="U60" s="37"/>
      <c r="V60" s="37"/>
      <c r="W60" s="4"/>
      <c r="X60" s="20"/>
      <c r="Y60" s="38">
        <f t="shared" si="11"/>
        <v>51.789383595093206</v>
      </c>
      <c r="Z60" s="38">
        <f t="shared" si="12"/>
        <v>76.344005721626047</v>
      </c>
      <c r="AA60" s="38">
        <f t="shared" si="13"/>
        <v>128.13338931671925</v>
      </c>
      <c r="AB60" s="39"/>
      <c r="AC60" s="38">
        <f t="shared" si="14"/>
        <v>-542.09152746703217</v>
      </c>
      <c r="AD60" s="22"/>
      <c r="AE60" s="31"/>
      <c r="AF60" s="38">
        <f t="shared" si="3"/>
        <v>533179.90669878735</v>
      </c>
      <c r="AG60" s="38">
        <f t="shared" si="4"/>
        <v>2165146.0281517729</v>
      </c>
      <c r="AH60" s="104"/>
      <c r="AI60" s="104"/>
      <c r="AJ60" s="104"/>
      <c r="AK60" s="104"/>
    </row>
    <row r="61" spans="2:37" s="2" customFormat="1" ht="15" customHeight="1" x14ac:dyDescent="0.25">
      <c r="B61" s="32">
        <v>35551</v>
      </c>
      <c r="C61" s="33">
        <f t="shared" si="5"/>
        <v>1997</v>
      </c>
      <c r="D61" s="34">
        <f>'[1]IGP-DI'!C55</f>
        <v>3.018446858884305E-3</v>
      </c>
      <c r="E61" s="35">
        <f t="shared" si="6"/>
        <v>438.05304304420923</v>
      </c>
      <c r="F61" s="35">
        <f t="shared" si="7"/>
        <v>438.05304304420923</v>
      </c>
      <c r="G61" s="36"/>
      <c r="H61" s="37">
        <v>40599.35999999987</v>
      </c>
      <c r="I61" s="37">
        <f t="shared" si="15"/>
        <v>2440736.29</v>
      </c>
      <c r="J61" s="37">
        <f t="shared" si="8"/>
        <v>3006897.5535912812</v>
      </c>
      <c r="K61" s="37">
        <f t="shared" si="0"/>
        <v>20339.469083333333</v>
      </c>
      <c r="L61" s="37">
        <f t="shared" si="0"/>
        <v>25057.479613260675</v>
      </c>
      <c r="M61" s="37">
        <f t="shared" si="16"/>
        <v>440530.96291666664</v>
      </c>
      <c r="N61" s="37">
        <f t="shared" si="9"/>
        <v>558932.22773066012</v>
      </c>
      <c r="O61" s="40">
        <f t="shared" si="17"/>
        <v>2440736.29</v>
      </c>
      <c r="P61" s="37">
        <f t="shared" si="10"/>
        <v>3006897.5535912812</v>
      </c>
      <c r="Q61" s="37">
        <f t="shared" si="1"/>
        <v>2000205.3270833334</v>
      </c>
      <c r="R61" s="37">
        <f t="shared" si="1"/>
        <v>2447965.3258606209</v>
      </c>
      <c r="S61" s="37">
        <f t="shared" si="2"/>
        <v>37477.052940628033</v>
      </c>
      <c r="T61" s="37"/>
      <c r="U61" s="37"/>
      <c r="V61" s="37"/>
      <c r="W61" s="4"/>
      <c r="X61" s="20"/>
      <c r="Y61" s="38">
        <f t="shared" si="11"/>
        <v>57.374591234957798</v>
      </c>
      <c r="Z61" s="38">
        <f t="shared" si="12"/>
        <v>85.811926272963319</v>
      </c>
      <c r="AA61" s="38">
        <f t="shared" si="13"/>
        <v>143.18651750792111</v>
      </c>
      <c r="AB61" s="39"/>
      <c r="AC61" s="38">
        <f t="shared" si="14"/>
        <v>50.225384929840061</v>
      </c>
      <c r="AD61" s="22"/>
      <c r="AE61" s="31"/>
      <c r="AF61" s="38">
        <f t="shared" si="3"/>
        <v>558932.22773066012</v>
      </c>
      <c r="AG61" s="38">
        <f t="shared" si="4"/>
        <v>2447965.3258606209</v>
      </c>
      <c r="AH61" s="104"/>
      <c r="AI61" s="104"/>
      <c r="AJ61" s="104"/>
      <c r="AK61" s="104"/>
    </row>
    <row r="62" spans="2:37" s="2" customFormat="1" ht="15" customHeight="1" x14ac:dyDescent="0.25">
      <c r="B62" s="32">
        <v>35582</v>
      </c>
      <c r="C62" s="33">
        <f t="shared" si="5"/>
        <v>1997</v>
      </c>
      <c r="D62" s="34">
        <f>'[1]IGP-DI'!C56</f>
        <v>6.9743063132445826E-3</v>
      </c>
      <c r="E62" s="35">
        <f t="shared" si="6"/>
        <v>441.10815914784848</v>
      </c>
      <c r="F62" s="35">
        <f t="shared" si="7"/>
        <v>441.10815914784848</v>
      </c>
      <c r="G62" s="36"/>
      <c r="H62" s="37">
        <v>3548.5</v>
      </c>
      <c r="I62" s="37">
        <f t="shared" si="15"/>
        <v>2481335.65</v>
      </c>
      <c r="J62" s="37">
        <f t="shared" si="8"/>
        <v>3056695.6210775701</v>
      </c>
      <c r="K62" s="37">
        <f t="shared" si="0"/>
        <v>20677.797083333331</v>
      </c>
      <c r="L62" s="37">
        <f t="shared" si="0"/>
        <v>25472.463508979752</v>
      </c>
      <c r="M62" s="37">
        <f t="shared" si="16"/>
        <v>460870.43199999997</v>
      </c>
      <c r="N62" s="37">
        <f t="shared" si="9"/>
        <v>585752.44924167381</v>
      </c>
      <c r="O62" s="40">
        <f t="shared" si="17"/>
        <v>2481335.65</v>
      </c>
      <c r="P62" s="37">
        <f t="shared" si="10"/>
        <v>3056695.6210775701</v>
      </c>
      <c r="Q62" s="37">
        <f t="shared" si="1"/>
        <v>2020465.2179999999</v>
      </c>
      <c r="R62" s="37">
        <f t="shared" si="1"/>
        <v>2470943.1718358966</v>
      </c>
      <c r="S62" s="37">
        <f t="shared" si="2"/>
        <v>37828.831595733878</v>
      </c>
      <c r="T62" s="37"/>
      <c r="U62" s="37"/>
      <c r="V62" s="37"/>
      <c r="W62" s="4"/>
      <c r="X62" s="20"/>
      <c r="Y62" s="38">
        <f t="shared" si="11"/>
        <v>58.149267339775143</v>
      </c>
      <c r="Z62" s="38">
        <f t="shared" si="12"/>
        <v>86.356737377843331</v>
      </c>
      <c r="AA62" s="38">
        <f t="shared" si="13"/>
        <v>144.50600471761848</v>
      </c>
      <c r="AB62" s="39"/>
      <c r="AC62" s="38">
        <f t="shared" si="14"/>
        <v>136.40538755185239</v>
      </c>
      <c r="AD62" s="22"/>
      <c r="AE62" s="31"/>
      <c r="AF62" s="38">
        <f t="shared" si="3"/>
        <v>585752.44924167381</v>
      </c>
      <c r="AG62" s="38">
        <f t="shared" si="4"/>
        <v>2470943.1718358966</v>
      </c>
      <c r="AH62" s="104"/>
      <c r="AI62" s="104"/>
      <c r="AJ62" s="104"/>
      <c r="AK62" s="104"/>
    </row>
    <row r="63" spans="2:37" s="2" customFormat="1" ht="15" customHeight="1" x14ac:dyDescent="0.25">
      <c r="B63" s="32">
        <v>35612</v>
      </c>
      <c r="C63" s="33">
        <f t="shared" si="5"/>
        <v>1997</v>
      </c>
      <c r="D63" s="34">
        <f>'[1]IGP-DI'!C57</f>
        <v>8.7106163292194339E-4</v>
      </c>
      <c r="E63" s="35">
        <f t="shared" si="6"/>
        <v>441.49239154125098</v>
      </c>
      <c r="F63" s="35">
        <f t="shared" si="7"/>
        <v>441.49239154125098</v>
      </c>
      <c r="G63" s="36"/>
      <c r="H63" s="37">
        <v>324</v>
      </c>
      <c r="I63" s="37">
        <f t="shared" si="15"/>
        <v>2484884.15</v>
      </c>
      <c r="J63" s="37">
        <f t="shared" si="8"/>
        <v>3081587.2009712709</v>
      </c>
      <c r="K63" s="37">
        <f t="shared" si="0"/>
        <v>20707.367916666666</v>
      </c>
      <c r="L63" s="37">
        <f t="shared" si="0"/>
        <v>25679.893341427258</v>
      </c>
      <c r="M63" s="37">
        <f t="shared" si="16"/>
        <v>481548.22908333328</v>
      </c>
      <c r="N63" s="37">
        <f t="shared" si="9"/>
        <v>615487.78251846286</v>
      </c>
      <c r="O63" s="40">
        <f t="shared" si="17"/>
        <v>2484884.15</v>
      </c>
      <c r="P63" s="37">
        <f t="shared" si="10"/>
        <v>3081587.2009712709</v>
      </c>
      <c r="Q63" s="37">
        <f t="shared" si="1"/>
        <v>2003335.9209166667</v>
      </c>
      <c r="R63" s="37">
        <f t="shared" si="1"/>
        <v>2466099.4184528082</v>
      </c>
      <c r="S63" s="37">
        <f t="shared" si="2"/>
        <v>37754.676296207515</v>
      </c>
      <c r="T63" s="37"/>
      <c r="U63" s="37"/>
      <c r="V63" s="37"/>
      <c r="W63" s="4"/>
      <c r="X63" s="20"/>
      <c r="Y63" s="38">
        <f t="shared" si="11"/>
        <v>58.216772482823188</v>
      </c>
      <c r="Z63" s="38">
        <f t="shared" si="12"/>
        <v>85.590519044452961</v>
      </c>
      <c r="AA63" s="38">
        <f t="shared" si="13"/>
        <v>143.80729152727616</v>
      </c>
      <c r="AB63" s="39"/>
      <c r="AC63" s="38">
        <f t="shared" si="14"/>
        <v>143.07277779570992</v>
      </c>
      <c r="AD63" s="22"/>
      <c r="AE63" s="31"/>
      <c r="AF63" s="38">
        <f t="shared" si="3"/>
        <v>615487.78251846286</v>
      </c>
      <c r="AG63" s="38">
        <f t="shared" si="4"/>
        <v>2466099.4184528082</v>
      </c>
      <c r="AH63" s="104"/>
      <c r="AI63" s="104"/>
      <c r="AJ63" s="104"/>
      <c r="AK63" s="104"/>
    </row>
    <row r="64" spans="2:37" s="2" customFormat="1" ht="15" customHeight="1" x14ac:dyDescent="0.25">
      <c r="B64" s="32">
        <v>35643</v>
      </c>
      <c r="C64" s="33">
        <f t="shared" si="5"/>
        <v>1997</v>
      </c>
      <c r="D64" s="34">
        <f>'[1]IGP-DI'!C58</f>
        <v>-4.3868959173576361E-4</v>
      </c>
      <c r="E64" s="35">
        <f t="shared" si="6"/>
        <v>441.29871342425133</v>
      </c>
      <c r="F64" s="35">
        <f t="shared" si="7"/>
        <v>441.29871342425133</v>
      </c>
      <c r="G64" s="36"/>
      <c r="H64" s="37">
        <v>0</v>
      </c>
      <c r="I64" s="37">
        <f t="shared" si="15"/>
        <v>2485208.15</v>
      </c>
      <c r="J64" s="37">
        <f t="shared" si="8"/>
        <v>3084595.7355745095</v>
      </c>
      <c r="K64" s="37">
        <f t="shared" si="0"/>
        <v>20710.067916666667</v>
      </c>
      <c r="L64" s="37">
        <f t="shared" si="0"/>
        <v>25704.964463120912</v>
      </c>
      <c r="M64" s="37">
        <f t="shared" si="16"/>
        <v>502255.59699999995</v>
      </c>
      <c r="N64" s="37">
        <f t="shared" si="9"/>
        <v>641726.17242260138</v>
      </c>
      <c r="O64" s="40">
        <f t="shared" si="17"/>
        <v>2485208.15</v>
      </c>
      <c r="P64" s="37">
        <f t="shared" si="10"/>
        <v>3084595.7355745095</v>
      </c>
      <c r="Q64" s="37">
        <f t="shared" si="1"/>
        <v>1982952.5529999998</v>
      </c>
      <c r="R64" s="37">
        <f t="shared" si="1"/>
        <v>2442869.5631519081</v>
      </c>
      <c r="S64" s="37">
        <f t="shared" si="2"/>
        <v>37399.039511765361</v>
      </c>
      <c r="T64" s="37"/>
      <c r="U64" s="37"/>
      <c r="V64" s="37"/>
      <c r="W64" s="4"/>
      <c r="X64" s="20"/>
      <c r="Y64" s="38">
        <f t="shared" si="11"/>
        <v>58.222893430586247</v>
      </c>
      <c r="Z64" s="38">
        <f t="shared" si="12"/>
        <v>84.710496099842686</v>
      </c>
      <c r="AA64" s="38">
        <f t="shared" si="13"/>
        <v>142.93338953042894</v>
      </c>
      <c r="AB64" s="39"/>
      <c r="AC64" s="38">
        <f t="shared" si="14"/>
        <v>142.93338953042894</v>
      </c>
      <c r="AD64" s="22"/>
      <c r="AE64" s="31"/>
      <c r="AF64" s="38">
        <f t="shared" si="3"/>
        <v>641726.17242260138</v>
      </c>
      <c r="AG64" s="38">
        <f t="shared" si="4"/>
        <v>2442869.5631519081</v>
      </c>
      <c r="AH64" s="104"/>
      <c r="AI64" s="104"/>
      <c r="AJ64" s="104"/>
      <c r="AK64" s="104"/>
    </row>
    <row r="65" spans="2:37" s="2" customFormat="1" ht="15" customHeight="1" x14ac:dyDescent="0.25">
      <c r="B65" s="32">
        <v>35674</v>
      </c>
      <c r="C65" s="33">
        <f t="shared" si="5"/>
        <v>1997</v>
      </c>
      <c r="D65" s="34">
        <f>'[1]IGP-DI'!C59</f>
        <v>5.8965937084123343E-3</v>
      </c>
      <c r="E65" s="35">
        <f>(1+D65)*E64</f>
        <v>443.90087264135923</v>
      </c>
      <c r="F65" s="35">
        <f t="shared" si="7"/>
        <v>443.90087264135923</v>
      </c>
      <c r="G65" s="36"/>
      <c r="H65" s="37">
        <v>0</v>
      </c>
      <c r="I65" s="37">
        <f t="shared" si="15"/>
        <v>2485208.15</v>
      </c>
      <c r="J65" s="37">
        <f t="shared" si="8"/>
        <v>3083242.5555306002</v>
      </c>
      <c r="K65" s="37">
        <f t="shared" si="0"/>
        <v>20710.067916666667</v>
      </c>
      <c r="L65" s="37">
        <f t="shared" si="0"/>
        <v>25693.687962755001</v>
      </c>
      <c r="M65" s="37">
        <f t="shared" si="16"/>
        <v>522965.66491666663</v>
      </c>
      <c r="N65" s="37">
        <f t="shared" si="9"/>
        <v>667138.3417927702</v>
      </c>
      <c r="O65" s="40">
        <f t="shared" si="17"/>
        <v>2485208.15</v>
      </c>
      <c r="P65" s="37">
        <f t="shared" si="10"/>
        <v>3083242.5555306002</v>
      </c>
      <c r="Q65" s="37">
        <f t="shared" si="1"/>
        <v>1962242.4850833332</v>
      </c>
      <c r="R65" s="37">
        <f t="shared" si="1"/>
        <v>2416104.2137378301</v>
      </c>
      <c r="S65" s="37">
        <f t="shared" si="2"/>
        <v>36989.276184495538</v>
      </c>
      <c r="T65" s="37"/>
      <c r="U65" s="37"/>
      <c r="V65" s="37"/>
      <c r="W65" s="4"/>
      <c r="X65" s="20"/>
      <c r="Y65" s="38">
        <f t="shared" si="11"/>
        <v>58.222893430586232</v>
      </c>
      <c r="Z65" s="38">
        <f t="shared" si="12"/>
        <v>83.819134430458121</v>
      </c>
      <c r="AA65" s="38">
        <f t="shared" si="13"/>
        <v>142.04202786104435</v>
      </c>
      <c r="AB65" s="39"/>
      <c r="AC65" s="38">
        <f t="shared" si="14"/>
        <v>142.04202786104435</v>
      </c>
      <c r="AD65" s="22"/>
      <c r="AE65" s="31"/>
      <c r="AF65" s="38">
        <f t="shared" si="3"/>
        <v>667138.3417927702</v>
      </c>
      <c r="AG65" s="38">
        <f t="shared" si="4"/>
        <v>2416104.2137378301</v>
      </c>
      <c r="AH65" s="104"/>
      <c r="AI65" s="104"/>
      <c r="AJ65" s="104"/>
      <c r="AK65" s="104"/>
    </row>
    <row r="66" spans="2:37" s="2" customFormat="1" ht="15" customHeight="1" x14ac:dyDescent="0.25">
      <c r="B66" s="32">
        <v>35704</v>
      </c>
      <c r="C66" s="33">
        <f t="shared" si="5"/>
        <v>1997</v>
      </c>
      <c r="D66" s="34">
        <f>'[1]IGP-DI'!C60</f>
        <v>3.4201026030780124E-3</v>
      </c>
      <c r="E66" s="35">
        <f t="shared" si="6"/>
        <v>445.41905917138854</v>
      </c>
      <c r="F66" s="35">
        <f t="shared" si="7"/>
        <v>445.41905917138854</v>
      </c>
      <c r="G66" s="36"/>
      <c r="H66" s="37">
        <v>1845.2200000002049</v>
      </c>
      <c r="I66" s="37">
        <f t="shared" si="15"/>
        <v>2485208.15</v>
      </c>
      <c r="J66" s="37">
        <f t="shared" si="8"/>
        <v>3101423.1841850514</v>
      </c>
      <c r="K66" s="37">
        <f t="shared" si="0"/>
        <v>20710.067916666667</v>
      </c>
      <c r="L66" s="37">
        <f t="shared" si="0"/>
        <v>25845.193201542093</v>
      </c>
      <c r="M66" s="37">
        <f t="shared" si="16"/>
        <v>543675.73283333331</v>
      </c>
      <c r="N66" s="37">
        <f t="shared" si="9"/>
        <v>696917.3787431682</v>
      </c>
      <c r="O66" s="40">
        <f t="shared" si="17"/>
        <v>2485208.15</v>
      </c>
      <c r="P66" s="37">
        <f t="shared" si="10"/>
        <v>3101423.1841850514</v>
      </c>
      <c r="Q66" s="37">
        <f t="shared" si="1"/>
        <v>1941532.4171666666</v>
      </c>
      <c r="R66" s="37">
        <f t="shared" si="1"/>
        <v>2404505.8054418834</v>
      </c>
      <c r="S66" s="37">
        <f t="shared" si="2"/>
        <v>36811.710694844907</v>
      </c>
      <c r="T66" s="37"/>
      <c r="U66" s="37"/>
      <c r="V66" s="37"/>
      <c r="W66" s="4"/>
      <c r="X66" s="20"/>
      <c r="Y66" s="38">
        <f t="shared" si="11"/>
        <v>58.22289343058624</v>
      </c>
      <c r="Z66" s="38">
        <f t="shared" si="12"/>
        <v>82.927772761073598</v>
      </c>
      <c r="AA66" s="38">
        <f t="shared" si="13"/>
        <v>141.15066619165984</v>
      </c>
      <c r="AB66" s="39"/>
      <c r="AC66" s="38">
        <f t="shared" si="14"/>
        <v>136.99383723788796</v>
      </c>
      <c r="AD66" s="22"/>
      <c r="AE66" s="31"/>
      <c r="AF66" s="38">
        <f t="shared" si="3"/>
        <v>696917.3787431682</v>
      </c>
      <c r="AG66" s="38">
        <f t="shared" si="4"/>
        <v>2404505.8054418834</v>
      </c>
      <c r="AH66" s="104"/>
      <c r="AI66" s="104"/>
      <c r="AJ66" s="104"/>
      <c r="AK66" s="104"/>
    </row>
    <row r="67" spans="2:37" s="2" customFormat="1" ht="15" customHeight="1" x14ac:dyDescent="0.25">
      <c r="B67" s="32">
        <v>35735</v>
      </c>
      <c r="C67" s="33">
        <f t="shared" si="5"/>
        <v>1997</v>
      </c>
      <c r="D67" s="34">
        <f>'[1]IGP-DI'!C61</f>
        <v>8.3037023010512634E-3</v>
      </c>
      <c r="E67" s="35">
        <f t="shared" si="6"/>
        <v>449.11768643796211</v>
      </c>
      <c r="F67" s="35">
        <f t="shared" si="7"/>
        <v>449.11768643796211</v>
      </c>
      <c r="G67" s="36"/>
      <c r="H67" s="37">
        <v>1688.9099999996834</v>
      </c>
      <c r="I67" s="37">
        <f t="shared" si="15"/>
        <v>2487053.37</v>
      </c>
      <c r="J67" s="37">
        <f t="shared" si="8"/>
        <v>3113881.9005322545</v>
      </c>
      <c r="K67" s="37">
        <f t="shared" si="0"/>
        <v>20725.444750000002</v>
      </c>
      <c r="L67" s="37">
        <f t="shared" si="0"/>
        <v>25949.015837768788</v>
      </c>
      <c r="M67" s="37">
        <f t="shared" si="16"/>
        <v>564385.80074999994</v>
      </c>
      <c r="N67" s="37">
        <f t="shared" si="9"/>
        <v>725234.49409842584</v>
      </c>
      <c r="O67" s="40">
        <f t="shared" si="17"/>
        <v>2487053.37</v>
      </c>
      <c r="P67" s="37">
        <f t="shared" si="10"/>
        <v>3113881.9005322545</v>
      </c>
      <c r="Q67" s="37">
        <f t="shared" si="1"/>
        <v>1922667.5692500002</v>
      </c>
      <c r="R67" s="37">
        <f t="shared" si="1"/>
        <v>2388647.4064338286</v>
      </c>
      <c r="S67" s="37">
        <f t="shared" si="2"/>
        <v>36568.927003058125</v>
      </c>
      <c r="T67" s="37"/>
      <c r="U67" s="37"/>
      <c r="V67" s="37"/>
      <c r="W67" s="4"/>
      <c r="X67" s="20"/>
      <c r="Y67" s="38">
        <f t="shared" si="11"/>
        <v>58.257533671867677</v>
      </c>
      <c r="Z67" s="38">
        <f t="shared" si="12"/>
        <v>82.100049941929214</v>
      </c>
      <c r="AA67" s="38">
        <f t="shared" si="13"/>
        <v>140.35758361379689</v>
      </c>
      <c r="AB67" s="39"/>
      <c r="AC67" s="38">
        <f t="shared" si="14"/>
        <v>136.56585094043183</v>
      </c>
      <c r="AD67" s="22"/>
      <c r="AE67" s="31"/>
      <c r="AF67" s="38">
        <f t="shared" si="3"/>
        <v>725234.49409842584</v>
      </c>
      <c r="AG67" s="38">
        <f t="shared" si="4"/>
        <v>2388647.4064338286</v>
      </c>
      <c r="AH67" s="104"/>
      <c r="AI67" s="104"/>
      <c r="AJ67" s="104"/>
      <c r="AK67" s="104"/>
    </row>
    <row r="68" spans="2:37" s="26" customFormat="1" ht="15" customHeight="1" x14ac:dyDescent="0.25">
      <c r="B68" s="41">
        <v>35765</v>
      </c>
      <c r="C68" s="33">
        <f t="shared" si="5"/>
        <v>1997</v>
      </c>
      <c r="D68" s="34">
        <f>'[1]IGP-DI'!C62</f>
        <v>6.9137725966990082E-3</v>
      </c>
      <c r="E68" s="43">
        <f t="shared" si="6"/>
        <v>452.22278399114975</v>
      </c>
      <c r="F68" s="43">
        <f t="shared" si="7"/>
        <v>452.22278399114975</v>
      </c>
      <c r="G68" s="44">
        <f>F68/F56-1</f>
        <v>7.480937567284629E-2</v>
      </c>
      <c r="H68" s="37">
        <v>188161.66999999993</v>
      </c>
      <c r="I68" s="37">
        <f t="shared" si="15"/>
        <v>2488742.2799999998</v>
      </c>
      <c r="J68" s="40">
        <f t="shared" si="8"/>
        <v>3141441.583040759</v>
      </c>
      <c r="K68" s="37">
        <f t="shared" si="0"/>
        <v>20739.518999999997</v>
      </c>
      <c r="L68" s="40">
        <f t="shared" si="0"/>
        <v>26178.679858672993</v>
      </c>
      <c r="M68" s="37">
        <f t="shared" si="16"/>
        <v>585111.24549999996</v>
      </c>
      <c r="N68" s="40">
        <f t="shared" si="9"/>
        <v>757421.11417616357</v>
      </c>
      <c r="O68" s="40">
        <f t="shared" si="17"/>
        <v>2488742.2799999998</v>
      </c>
      <c r="P68" s="40">
        <f t="shared" si="10"/>
        <v>3141441.583040759</v>
      </c>
      <c r="Q68" s="37">
        <f t="shared" si="1"/>
        <v>1903631.0344999998</v>
      </c>
      <c r="R68" s="40">
        <f t="shared" si="1"/>
        <v>2384020.4688645955</v>
      </c>
      <c r="S68" s="40">
        <f t="shared" si="2"/>
        <v>36498.091038837854</v>
      </c>
      <c r="T68" s="40">
        <f>SUM(S57:S68)</f>
        <v>429906.33460028196</v>
      </c>
      <c r="U68" s="40">
        <f>SUM(L57:L68)</f>
        <v>294163.47741901956</v>
      </c>
      <c r="V68" s="40">
        <f>T68+U68</f>
        <v>724069.81201930158</v>
      </c>
      <c r="W68" s="49"/>
      <c r="X68" s="50"/>
      <c r="Y68" s="38">
        <f t="shared" si="11"/>
        <v>58.289131444145717</v>
      </c>
      <c r="Z68" s="38">
        <f t="shared" si="12"/>
        <v>81.266207368298424</v>
      </c>
      <c r="AA68" s="38">
        <f t="shared" si="13"/>
        <v>139.55533881244415</v>
      </c>
      <c r="AB68" s="39"/>
      <c r="AC68" s="38">
        <f t="shared" si="14"/>
        <v>-279.40315621442949</v>
      </c>
      <c r="AD68" s="51"/>
      <c r="AE68" s="31"/>
      <c r="AF68" s="38">
        <f t="shared" si="3"/>
        <v>757421.11417616357</v>
      </c>
      <c r="AG68" s="38">
        <f t="shared" si="4"/>
        <v>2384020.4688645955</v>
      </c>
      <c r="AH68" s="104"/>
      <c r="AI68" s="104"/>
      <c r="AJ68" s="104"/>
      <c r="AK68" s="104"/>
    </row>
    <row r="69" spans="2:37" s="2" customFormat="1" ht="15" customHeight="1" x14ac:dyDescent="0.25">
      <c r="B69" s="32">
        <v>35796</v>
      </c>
      <c r="C69" s="33">
        <f t="shared" si="5"/>
        <v>1998</v>
      </c>
      <c r="D69" s="34">
        <f>'[1]IGP-DI'!C63</f>
        <v>8.7935619797605558E-3</v>
      </c>
      <c r="E69" s="45">
        <f t="shared" si="6"/>
        <v>456.19943307083582</v>
      </c>
      <c r="F69" s="45">
        <f t="shared" si="7"/>
        <v>456.19943307083582</v>
      </c>
      <c r="G69" s="36"/>
      <c r="H69" s="46">
        <v>0</v>
      </c>
      <c r="I69" s="46">
        <f t="shared" si="15"/>
        <v>2676903.9499999997</v>
      </c>
      <c r="J69" s="46">
        <f t="shared" si="8"/>
        <v>3352623.3727695118</v>
      </c>
      <c r="K69" s="46">
        <f t="shared" si="0"/>
        <v>22307.532916666663</v>
      </c>
      <c r="L69" s="46">
        <f t="shared" si="0"/>
        <v>27938.528106412599</v>
      </c>
      <c r="M69" s="46">
        <f t="shared" si="16"/>
        <v>605850.76449999993</v>
      </c>
      <c r="N69" s="46">
        <f t="shared" si="9"/>
        <v>789017.42481761368</v>
      </c>
      <c r="O69" s="47">
        <f t="shared" si="17"/>
        <v>2676903.9499999997</v>
      </c>
      <c r="P69" s="46">
        <f t="shared" si="10"/>
        <v>3352623.3727695118</v>
      </c>
      <c r="Q69" s="46">
        <f t="shared" si="1"/>
        <v>2071053.1854999997</v>
      </c>
      <c r="R69" s="46">
        <f t="shared" si="1"/>
        <v>2563605.947951898</v>
      </c>
      <c r="S69" s="46">
        <f t="shared" si="2"/>
        <v>39247.449633105003</v>
      </c>
      <c r="T69" s="46"/>
      <c r="U69" s="46"/>
      <c r="V69" s="46"/>
      <c r="W69" s="4"/>
      <c r="X69" s="20"/>
      <c r="Y69" s="38">
        <f t="shared" si="11"/>
        <v>61.780452236036325</v>
      </c>
      <c r="Z69" s="38">
        <f t="shared" si="12"/>
        <v>86.787864350224993</v>
      </c>
      <c r="AA69" s="38">
        <f t="shared" si="13"/>
        <v>148.56831658626132</v>
      </c>
      <c r="AB69" s="39"/>
      <c r="AC69" s="38">
        <f t="shared" si="14"/>
        <v>148.56831658626132</v>
      </c>
      <c r="AD69" s="22"/>
      <c r="AE69" s="31"/>
      <c r="AF69" s="38">
        <f t="shared" si="3"/>
        <v>789017.42481761368</v>
      </c>
      <c r="AG69" s="38">
        <f t="shared" si="4"/>
        <v>2563605.947951898</v>
      </c>
      <c r="AH69" s="104"/>
      <c r="AI69" s="104"/>
      <c r="AJ69" s="104"/>
      <c r="AK69" s="104"/>
    </row>
    <row r="70" spans="2:37" s="2" customFormat="1" ht="15" customHeight="1" x14ac:dyDescent="0.25">
      <c r="B70" s="32">
        <v>35827</v>
      </c>
      <c r="C70" s="33">
        <f t="shared" si="5"/>
        <v>1998</v>
      </c>
      <c r="D70" s="34">
        <f>'[1]IGP-DI'!C64</f>
        <v>1.9857845218362868E-4</v>
      </c>
      <c r="E70" s="45">
        <f t="shared" si="6"/>
        <v>456.29002444814211</v>
      </c>
      <c r="F70" s="45">
        <f t="shared" si="7"/>
        <v>456.29002444814211</v>
      </c>
      <c r="G70" s="36"/>
      <c r="H70" s="46">
        <v>1768</v>
      </c>
      <c r="I70" s="46">
        <f t="shared" si="15"/>
        <v>2676903.9499999997</v>
      </c>
      <c r="J70" s="46">
        <f t="shared" si="8"/>
        <v>3382104.8741927543</v>
      </c>
      <c r="K70" s="46">
        <f t="shared" si="0"/>
        <v>22307.532916666663</v>
      </c>
      <c r="L70" s="46">
        <f t="shared" si="0"/>
        <v>28184.207284939617</v>
      </c>
      <c r="M70" s="46">
        <f t="shared" si="16"/>
        <v>628158.29741666664</v>
      </c>
      <c r="N70" s="46">
        <f t="shared" si="9"/>
        <v>824139.90573079803</v>
      </c>
      <c r="O70" s="47">
        <f t="shared" si="17"/>
        <v>2676903.9499999997</v>
      </c>
      <c r="P70" s="46">
        <f t="shared" si="10"/>
        <v>3382104.8741927543</v>
      </c>
      <c r="Q70" s="46">
        <f t="shared" si="1"/>
        <v>2048745.6525833332</v>
      </c>
      <c r="R70" s="46">
        <f t="shared" si="1"/>
        <v>2557964.9684619564</v>
      </c>
      <c r="S70" s="46">
        <f t="shared" si="2"/>
        <v>39161.089224014155</v>
      </c>
      <c r="T70" s="46"/>
      <c r="U70" s="46"/>
      <c r="V70" s="46"/>
      <c r="W70" s="4"/>
      <c r="X70" s="20"/>
      <c r="Y70" s="38">
        <f t="shared" si="11"/>
        <v>61.780452236036311</v>
      </c>
      <c r="Z70" s="38">
        <f t="shared" si="12"/>
        <v>85.842038339257343</v>
      </c>
      <c r="AA70" s="38">
        <f t="shared" si="13"/>
        <v>147.62249057529365</v>
      </c>
      <c r="AB70" s="39"/>
      <c r="AC70" s="38">
        <f t="shared" si="14"/>
        <v>143.74699255439745</v>
      </c>
      <c r="AD70" s="22"/>
      <c r="AE70" s="31"/>
      <c r="AF70" s="38">
        <f t="shared" si="3"/>
        <v>824139.90573079803</v>
      </c>
      <c r="AG70" s="38">
        <f t="shared" si="4"/>
        <v>2557964.9684619564</v>
      </c>
      <c r="AH70" s="104"/>
      <c r="AI70" s="104"/>
      <c r="AJ70" s="104"/>
      <c r="AK70" s="104"/>
    </row>
    <row r="71" spans="2:37" s="2" customFormat="1" ht="15" customHeight="1" x14ac:dyDescent="0.25">
      <c r="B71" s="32">
        <v>35855</v>
      </c>
      <c r="C71" s="33">
        <f t="shared" si="5"/>
        <v>1998</v>
      </c>
      <c r="D71" s="34">
        <f>'[1]IGP-DI'!C65</f>
        <v>2.3345451060128308E-3</v>
      </c>
      <c r="E71" s="45">
        <f t="shared" si="6"/>
        <v>457.35525409164001</v>
      </c>
      <c r="F71" s="45">
        <f t="shared" si="7"/>
        <v>457.35525409164001</v>
      </c>
      <c r="G71" s="36"/>
      <c r="H71" s="46">
        <v>1834</v>
      </c>
      <c r="I71" s="46">
        <f t="shared" si="15"/>
        <v>2678671.9499999997</v>
      </c>
      <c r="J71" s="46">
        <f t="shared" si="8"/>
        <v>3384544.8384304978</v>
      </c>
      <c r="K71" s="46">
        <f t="shared" si="0"/>
        <v>22322.266249999997</v>
      </c>
      <c r="L71" s="46">
        <f t="shared" si="0"/>
        <v>28204.540320254149</v>
      </c>
      <c r="M71" s="46">
        <f t="shared" si="16"/>
        <v>650465.83033333335</v>
      </c>
      <c r="N71" s="46">
        <f t="shared" si="9"/>
        <v>852493.3662188591</v>
      </c>
      <c r="O71" s="47">
        <f t="shared" si="17"/>
        <v>2678671.9499999997</v>
      </c>
      <c r="P71" s="46">
        <f t="shared" si="10"/>
        <v>3384544.8384304978</v>
      </c>
      <c r="Q71" s="46">
        <f t="shared" si="1"/>
        <v>2028206.1196666663</v>
      </c>
      <c r="R71" s="46">
        <f t="shared" si="1"/>
        <v>2532051.4722116385</v>
      </c>
      <c r="S71" s="46">
        <f t="shared" si="2"/>
        <v>38764.367317625016</v>
      </c>
      <c r="T71" s="46"/>
      <c r="U71" s="46"/>
      <c r="V71" s="46"/>
      <c r="W71" s="4"/>
      <c r="X71" s="20"/>
      <c r="Y71" s="38">
        <f t="shared" si="11"/>
        <v>61.812748052877119</v>
      </c>
      <c r="Z71" s="38">
        <f t="shared" si="12"/>
        <v>84.95554415091236</v>
      </c>
      <c r="AA71" s="38">
        <f t="shared" si="13"/>
        <v>146.76829220378949</v>
      </c>
      <c r="AB71" s="39"/>
      <c r="AC71" s="38">
        <f t="shared" si="14"/>
        <v>142.74891877519411</v>
      </c>
      <c r="AD71" s="22"/>
      <c r="AE71" s="31"/>
      <c r="AF71" s="38">
        <f t="shared" si="3"/>
        <v>852493.3662188591</v>
      </c>
      <c r="AG71" s="38">
        <f t="shared" si="4"/>
        <v>2532051.4722116385</v>
      </c>
      <c r="AH71" s="104"/>
      <c r="AI71" s="104"/>
      <c r="AJ71" s="104"/>
      <c r="AK71" s="104"/>
    </row>
    <row r="72" spans="2:37" s="2" customFormat="1" ht="15" customHeight="1" x14ac:dyDescent="0.25">
      <c r="B72" s="32">
        <v>35886</v>
      </c>
      <c r="C72" s="33">
        <f t="shared" si="5"/>
        <v>1998</v>
      </c>
      <c r="D72" s="34">
        <f>'[1]IGP-DI'!C66</f>
        <v>-1.3455548877109313E-3</v>
      </c>
      <c r="E72" s="45">
        <f t="shared" si="6"/>
        <v>456.73985749407672</v>
      </c>
      <c r="F72" s="45">
        <f t="shared" si="7"/>
        <v>456.73985749407672</v>
      </c>
      <c r="G72" s="36"/>
      <c r="H72" s="46">
        <v>448.20000000018626</v>
      </c>
      <c r="I72" s="46">
        <f t="shared" si="15"/>
        <v>2680505.9499999997</v>
      </c>
      <c r="J72" s="46">
        <f t="shared" si="8"/>
        <v>3394284.4925748613</v>
      </c>
      <c r="K72" s="46">
        <f t="shared" si="0"/>
        <v>22337.54958333333</v>
      </c>
      <c r="L72" s="46">
        <f t="shared" si="0"/>
        <v>28285.704104790511</v>
      </c>
      <c r="M72" s="46">
        <f t="shared" si="16"/>
        <v>672788.09658333333</v>
      </c>
      <c r="N72" s="46">
        <f t="shared" si="9"/>
        <v>882753.93552669988</v>
      </c>
      <c r="O72" s="47">
        <f t="shared" si="17"/>
        <v>2680505.9499999997</v>
      </c>
      <c r="P72" s="46">
        <f t="shared" si="10"/>
        <v>3394284.4925748613</v>
      </c>
      <c r="Q72" s="46">
        <f t="shared" si="1"/>
        <v>2007717.8534166664</v>
      </c>
      <c r="R72" s="46">
        <f t="shared" si="1"/>
        <v>2511530.5570481615</v>
      </c>
      <c r="S72" s="46">
        <f t="shared" si="2"/>
        <v>38450.202972302279</v>
      </c>
      <c r="T72" s="46"/>
      <c r="U72" s="46"/>
      <c r="V72" s="46"/>
      <c r="W72" s="4"/>
      <c r="X72" s="20"/>
      <c r="Y72" s="38">
        <f t="shared" si="11"/>
        <v>61.846242831448748</v>
      </c>
      <c r="Z72" s="38">
        <f t="shared" si="12"/>
        <v>84.070758187022022</v>
      </c>
      <c r="AA72" s="38">
        <f t="shared" si="13"/>
        <v>145.91700101847078</v>
      </c>
      <c r="AB72" s="39"/>
      <c r="AC72" s="38">
        <f t="shared" si="14"/>
        <v>144.93701883615091</v>
      </c>
      <c r="AD72" s="22"/>
      <c r="AE72" s="31"/>
      <c r="AF72" s="38">
        <f t="shared" si="3"/>
        <v>882753.93552669988</v>
      </c>
      <c r="AG72" s="38">
        <f t="shared" si="4"/>
        <v>2511530.5570481615</v>
      </c>
      <c r="AH72" s="104"/>
      <c r="AI72" s="104"/>
      <c r="AJ72" s="104"/>
      <c r="AK72" s="104"/>
    </row>
    <row r="73" spans="2:37" s="2" customFormat="1" ht="15" customHeight="1" x14ac:dyDescent="0.25">
      <c r="B73" s="32">
        <v>35916</v>
      </c>
      <c r="C73" s="33">
        <f t="shared" si="5"/>
        <v>1998</v>
      </c>
      <c r="D73" s="34">
        <f>'[1]IGP-DI'!C67</f>
        <v>2.277530418367979E-3</v>
      </c>
      <c r="E73" s="45">
        <f t="shared" si="6"/>
        <v>457.7800964128005</v>
      </c>
      <c r="F73" s="45">
        <f t="shared" si="7"/>
        <v>457.7800964128005</v>
      </c>
      <c r="G73" s="36"/>
      <c r="H73" s="46">
        <v>0</v>
      </c>
      <c r="I73" s="46">
        <f t="shared" si="15"/>
        <v>2680954.15</v>
      </c>
      <c r="J73" s="46">
        <f t="shared" si="8"/>
        <v>3390164.8934078952</v>
      </c>
      <c r="K73" s="46">
        <f t="shared" ref="K73:L136" si="18">I73*$K$5</f>
        <v>22341.284583333334</v>
      </c>
      <c r="L73" s="46">
        <f t="shared" si="18"/>
        <v>28251.374111732461</v>
      </c>
      <c r="M73" s="46">
        <f t="shared" si="16"/>
        <v>695125.64616666664</v>
      </c>
      <c r="N73" s="46">
        <f t="shared" si="9"/>
        <v>909813.7857914858</v>
      </c>
      <c r="O73" s="47">
        <f t="shared" si="17"/>
        <v>2680954.15</v>
      </c>
      <c r="P73" s="46">
        <f t="shared" si="10"/>
        <v>3390164.8934078952</v>
      </c>
      <c r="Q73" s="46">
        <f t="shared" ref="Q73:R136" si="19">O73-M73</f>
        <v>1985828.5038333333</v>
      </c>
      <c r="R73" s="46">
        <f t="shared" si="19"/>
        <v>2480351.1076164097</v>
      </c>
      <c r="S73" s="46">
        <f t="shared" ref="S73:S136" si="20">$K$4*R73</f>
        <v>37972.862111029011</v>
      </c>
      <c r="T73" s="46"/>
      <c r="U73" s="46"/>
      <c r="V73" s="46"/>
      <c r="W73" s="4"/>
      <c r="X73" s="20"/>
      <c r="Y73" s="38">
        <f t="shared" si="11"/>
        <v>61.85440934963475</v>
      </c>
      <c r="Z73" s="38">
        <f t="shared" si="12"/>
        <v>83.138927965185232</v>
      </c>
      <c r="AA73" s="38">
        <f t="shared" si="13"/>
        <v>144.99333731482</v>
      </c>
      <c r="AB73" s="39"/>
      <c r="AC73" s="38">
        <f t="shared" si="14"/>
        <v>144.99333731482</v>
      </c>
      <c r="AD73" s="22"/>
      <c r="AE73" s="31"/>
      <c r="AF73" s="38">
        <f t="shared" ref="AF73:AF136" si="21">N73</f>
        <v>909813.7857914858</v>
      </c>
      <c r="AG73" s="38">
        <f t="shared" ref="AG73:AG136" si="22">P73-AF73</f>
        <v>2480351.1076164097</v>
      </c>
      <c r="AH73" s="104"/>
      <c r="AI73" s="104"/>
      <c r="AJ73" s="104"/>
      <c r="AK73" s="104"/>
    </row>
    <row r="74" spans="2:37" s="2" customFormat="1" ht="15" customHeight="1" x14ac:dyDescent="0.25">
      <c r="B74" s="32">
        <v>35947</v>
      </c>
      <c r="C74" s="33">
        <f t="shared" ref="C74:C137" si="23">YEAR(B74)</f>
        <v>1998</v>
      </c>
      <c r="D74" s="34">
        <f>'[1]IGP-DI'!C68</f>
        <v>2.7773228518395143E-3</v>
      </c>
      <c r="E74" s="45">
        <f t="shared" ref="E74:E129" si="24">(1+D74)*E73</f>
        <v>459.05149953568508</v>
      </c>
      <c r="F74" s="45">
        <f t="shared" ref="F74:F137" si="25">(1+D74)*F73</f>
        <v>459.05149953568508</v>
      </c>
      <c r="G74" s="36"/>
      <c r="H74" s="46">
        <v>0</v>
      </c>
      <c r="I74" s="46">
        <f t="shared" si="15"/>
        <v>2680954.15</v>
      </c>
      <c r="J74" s="46">
        <f t="shared" ref="J74:J129" si="26">(H73+J73)*(1+D73)</f>
        <v>3397886.097075915</v>
      </c>
      <c r="K74" s="46">
        <f t="shared" si="18"/>
        <v>22341.284583333334</v>
      </c>
      <c r="L74" s="46">
        <f t="shared" si="18"/>
        <v>28315.717475632624</v>
      </c>
      <c r="M74" s="46">
        <f t="shared" si="16"/>
        <v>717466.93074999994</v>
      </c>
      <c r="N74" s="46">
        <f t="shared" ref="N74:N137" si="27">(L73+N73)*(1+D73)</f>
        <v>940201.63183930912</v>
      </c>
      <c r="O74" s="47">
        <f t="shared" si="17"/>
        <v>2680954.15</v>
      </c>
      <c r="P74" s="46">
        <f t="shared" ref="P74:P137" si="28">(H73+P73)*(1+D73)</f>
        <v>3397886.097075915</v>
      </c>
      <c r="Q74" s="46">
        <f t="shared" si="19"/>
        <v>1963487.2192500001</v>
      </c>
      <c r="R74" s="46">
        <f t="shared" si="19"/>
        <v>2457684.4652366061</v>
      </c>
      <c r="S74" s="46">
        <f t="shared" si="20"/>
        <v>37625.847818187453</v>
      </c>
      <c r="T74" s="46"/>
      <c r="U74" s="46"/>
      <c r="V74" s="46"/>
      <c r="W74" s="4"/>
      <c r="X74" s="20"/>
      <c r="Y74" s="38">
        <f t="shared" ref="Y74:Y137" si="29">L74/F73</f>
        <v>61.85440934963475</v>
      </c>
      <c r="Z74" s="38">
        <f t="shared" ref="Z74:Z137" si="30">S74/F73</f>
        <v>82.191969709968703</v>
      </c>
      <c r="AA74" s="38">
        <f t="shared" ref="AA74:AA137" si="31">Y74+Z74</f>
        <v>144.04637905960345</v>
      </c>
      <c r="AB74" s="39"/>
      <c r="AC74" s="38">
        <f t="shared" ref="AC74:AC137" si="32">AA74-H74/F73</f>
        <v>144.04637905960345</v>
      </c>
      <c r="AD74" s="22"/>
      <c r="AE74" s="31"/>
      <c r="AF74" s="38">
        <f t="shared" si="21"/>
        <v>940201.63183930912</v>
      </c>
      <c r="AG74" s="38">
        <f t="shared" si="22"/>
        <v>2457684.4652366061</v>
      </c>
      <c r="AH74" s="104"/>
      <c r="AI74" s="104"/>
      <c r="AJ74" s="104"/>
      <c r="AK74" s="104"/>
    </row>
    <row r="75" spans="2:37" s="2" customFormat="1" ht="15" customHeight="1" x14ac:dyDescent="0.25">
      <c r="B75" s="32">
        <v>35977</v>
      </c>
      <c r="C75" s="33">
        <f t="shared" si="23"/>
        <v>1998</v>
      </c>
      <c r="D75" s="34">
        <f>'[1]IGP-DI'!C69</f>
        <v>-3.7631591482875093E-3</v>
      </c>
      <c r="E75" s="45">
        <f t="shared" si="24"/>
        <v>457.32401568567229</v>
      </c>
      <c r="F75" s="45">
        <f t="shared" si="25"/>
        <v>457.32401568567229</v>
      </c>
      <c r="G75" s="36"/>
      <c r="H75" s="46">
        <v>2327.7900000000373</v>
      </c>
      <c r="I75" s="46">
        <f t="shared" ref="I75:I129" si="33">I74+H74</f>
        <v>2680954.15</v>
      </c>
      <c r="J75" s="46">
        <f t="shared" si="26"/>
        <v>3407323.1237812717</v>
      </c>
      <c r="K75" s="46">
        <f t="shared" si="18"/>
        <v>22341.284583333334</v>
      </c>
      <c r="L75" s="46">
        <f t="shared" si="18"/>
        <v>28394.359364843931</v>
      </c>
      <c r="M75" s="46">
        <f t="shared" ref="M75:M138" si="34">(K74+M74)</f>
        <v>739808.21533333324</v>
      </c>
      <c r="N75" s="46">
        <f t="shared" si="27"/>
        <v>971207.23468159721</v>
      </c>
      <c r="O75" s="47">
        <f t="shared" ref="O75:O138" si="35">O74+H74</f>
        <v>2680954.15</v>
      </c>
      <c r="P75" s="46">
        <f t="shared" si="28"/>
        <v>3407323.1237812717</v>
      </c>
      <c r="Q75" s="46">
        <f t="shared" si="19"/>
        <v>1941145.9346666667</v>
      </c>
      <c r="R75" s="46">
        <f t="shared" si="19"/>
        <v>2436115.8890996743</v>
      </c>
      <c r="S75" s="46">
        <f t="shared" si="20"/>
        <v>37295.644338097889</v>
      </c>
      <c r="T75" s="46"/>
      <c r="U75" s="46"/>
      <c r="V75" s="46"/>
      <c r="W75" s="4"/>
      <c r="X75" s="20"/>
      <c r="Y75" s="38">
        <f t="shared" si="29"/>
        <v>61.85440934963475</v>
      </c>
      <c r="Z75" s="38">
        <f t="shared" si="30"/>
        <v>81.245011454752159</v>
      </c>
      <c r="AA75" s="38">
        <f t="shared" si="31"/>
        <v>143.09942080438691</v>
      </c>
      <c r="AB75" s="39"/>
      <c r="AC75" s="38">
        <f t="shared" si="32"/>
        <v>138.02855184446733</v>
      </c>
      <c r="AD75" s="22"/>
      <c r="AE75" s="31"/>
      <c r="AF75" s="38">
        <f t="shared" si="21"/>
        <v>971207.23468159721</v>
      </c>
      <c r="AG75" s="38">
        <f t="shared" si="22"/>
        <v>2436115.8890996743</v>
      </c>
      <c r="AH75" s="104"/>
      <c r="AI75" s="104"/>
      <c r="AJ75" s="104"/>
      <c r="AK75" s="104"/>
    </row>
    <row r="76" spans="2:37" s="2" customFormat="1" ht="15" customHeight="1" x14ac:dyDescent="0.25">
      <c r="B76" s="32">
        <v>36008</v>
      </c>
      <c r="C76" s="33">
        <f t="shared" si="23"/>
        <v>1998</v>
      </c>
      <c r="D76" s="34">
        <f>'[1]IGP-DI'!C70</f>
        <v>-1.7349963797318457E-3</v>
      </c>
      <c r="E76" s="45">
        <f t="shared" si="24"/>
        <v>456.53056017409324</v>
      </c>
      <c r="F76" s="45">
        <f t="shared" si="25"/>
        <v>456.53056017409324</v>
      </c>
      <c r="G76" s="36"/>
      <c r="H76" s="46">
        <v>260.39999999990687</v>
      </c>
      <c r="I76" s="46">
        <f t="shared" si="33"/>
        <v>2683281.94</v>
      </c>
      <c r="J76" s="46">
        <f t="shared" si="26"/>
        <v>3396819.854752609</v>
      </c>
      <c r="K76" s="46">
        <f t="shared" si="18"/>
        <v>22360.682833333332</v>
      </c>
      <c r="L76" s="46">
        <f t="shared" si="18"/>
        <v>28306.832122938409</v>
      </c>
      <c r="M76" s="46">
        <f t="shared" si="34"/>
        <v>762149.49991666654</v>
      </c>
      <c r="N76" s="46">
        <f t="shared" si="27"/>
        <v>995839.93416316248</v>
      </c>
      <c r="O76" s="47">
        <f t="shared" si="35"/>
        <v>2683281.94</v>
      </c>
      <c r="P76" s="46">
        <f t="shared" si="28"/>
        <v>3396819.854752609</v>
      </c>
      <c r="Q76" s="46">
        <f t="shared" si="19"/>
        <v>1921132.4400833333</v>
      </c>
      <c r="R76" s="46">
        <f t="shared" si="19"/>
        <v>2400979.9205894466</v>
      </c>
      <c r="S76" s="46">
        <f t="shared" si="20"/>
        <v>36757.731264711074</v>
      </c>
      <c r="T76" s="46"/>
      <c r="U76" s="46"/>
      <c r="V76" s="46"/>
      <c r="W76" s="4"/>
      <c r="X76" s="20"/>
      <c r="Y76" s="38">
        <f t="shared" si="29"/>
        <v>61.896666590967413</v>
      </c>
      <c r="Z76" s="38">
        <f t="shared" si="30"/>
        <v>80.375685518285522</v>
      </c>
      <c r="AA76" s="38">
        <f t="shared" si="31"/>
        <v>142.27235210925295</v>
      </c>
      <c r="AB76" s="39"/>
      <c r="AC76" s="38">
        <f t="shared" si="32"/>
        <v>141.70295275328542</v>
      </c>
      <c r="AD76" s="22"/>
      <c r="AE76" s="31"/>
      <c r="AF76" s="38">
        <f t="shared" si="21"/>
        <v>995839.93416316248</v>
      </c>
      <c r="AG76" s="38">
        <f t="shared" si="22"/>
        <v>2400979.9205894466</v>
      </c>
      <c r="AH76" s="104"/>
      <c r="AI76" s="104"/>
      <c r="AJ76" s="104"/>
      <c r="AK76" s="104"/>
    </row>
    <row r="77" spans="2:37" s="2" customFormat="1" ht="15" customHeight="1" x14ac:dyDescent="0.25">
      <c r="B77" s="32">
        <v>36039</v>
      </c>
      <c r="C77" s="33">
        <f t="shared" si="23"/>
        <v>1998</v>
      </c>
      <c r="D77" s="34">
        <f>'[1]IGP-DI'!C71</f>
        <v>-2.2580468578947688E-4</v>
      </c>
      <c r="E77" s="45">
        <f t="shared" si="24"/>
        <v>456.42747343439981</v>
      </c>
      <c r="F77" s="45">
        <f t="shared" si="25"/>
        <v>456.42747343439981</v>
      </c>
      <c r="G77" s="36"/>
      <c r="H77" s="46">
        <v>2056.5200000000186</v>
      </c>
      <c r="I77" s="46">
        <f t="shared" si="33"/>
        <v>2683542.34</v>
      </c>
      <c r="J77" s="46">
        <f t="shared" si="26"/>
        <v>3391186.3328089546</v>
      </c>
      <c r="K77" s="46">
        <f t="shared" si="18"/>
        <v>22362.852833333331</v>
      </c>
      <c r="L77" s="46">
        <f t="shared" si="18"/>
        <v>28259.886106741287</v>
      </c>
      <c r="M77" s="46">
        <f t="shared" si="34"/>
        <v>784510.18274999992</v>
      </c>
      <c r="N77" s="46">
        <f t="shared" si="27"/>
        <v>1022369.8753542803</v>
      </c>
      <c r="O77" s="47">
        <f t="shared" si="35"/>
        <v>2683542.34</v>
      </c>
      <c r="P77" s="46">
        <f t="shared" si="28"/>
        <v>3391186.3328089546</v>
      </c>
      <c r="Q77" s="46">
        <f t="shared" si="19"/>
        <v>1899032.1572499999</v>
      </c>
      <c r="R77" s="46">
        <f t="shared" si="19"/>
        <v>2368816.4574546744</v>
      </c>
      <c r="S77" s="46">
        <f t="shared" si="20"/>
        <v>36265.325674680091</v>
      </c>
      <c r="T77" s="46"/>
      <c r="U77" s="46"/>
      <c r="V77" s="46"/>
      <c r="W77" s="4"/>
      <c r="X77" s="20"/>
      <c r="Y77" s="38">
        <f t="shared" si="29"/>
        <v>61.901411585600471</v>
      </c>
      <c r="Z77" s="38">
        <f t="shared" si="30"/>
        <v>79.43679752972217</v>
      </c>
      <c r="AA77" s="38">
        <f t="shared" si="31"/>
        <v>141.33820911532263</v>
      </c>
      <c r="AB77" s="39"/>
      <c r="AC77" s="38">
        <f t="shared" si="32"/>
        <v>136.83353806062743</v>
      </c>
      <c r="AD77" s="22"/>
      <c r="AE77" s="31"/>
      <c r="AF77" s="38">
        <f t="shared" si="21"/>
        <v>1022369.8753542803</v>
      </c>
      <c r="AG77" s="38">
        <f t="shared" si="22"/>
        <v>2368816.4574546744</v>
      </c>
      <c r="AH77" s="104"/>
      <c r="AI77" s="104"/>
      <c r="AJ77" s="104"/>
      <c r="AK77" s="104"/>
    </row>
    <row r="78" spans="2:37" s="2" customFormat="1" ht="15" customHeight="1" x14ac:dyDescent="0.25">
      <c r="B78" s="32">
        <v>36069</v>
      </c>
      <c r="C78" s="33">
        <f t="shared" si="23"/>
        <v>1998</v>
      </c>
      <c r="D78" s="34">
        <f>'[1]IGP-DI'!C72</f>
        <v>-3.2851736008920884E-4</v>
      </c>
      <c r="E78" s="45">
        <f t="shared" si="24"/>
        <v>456.27752908575496</v>
      </c>
      <c r="F78" s="45">
        <f t="shared" si="25"/>
        <v>456.27752908575496</v>
      </c>
      <c r="G78" s="36"/>
      <c r="H78" s="46">
        <v>693.64000000013039</v>
      </c>
      <c r="I78" s="46">
        <f t="shared" si="33"/>
        <v>2685598.86</v>
      </c>
      <c r="J78" s="46">
        <f t="shared" si="26"/>
        <v>3392476.6426727688</v>
      </c>
      <c r="K78" s="46">
        <f t="shared" si="18"/>
        <v>22379.9905</v>
      </c>
      <c r="L78" s="46">
        <f t="shared" si="18"/>
        <v>28270.63868893974</v>
      </c>
      <c r="M78" s="46">
        <f t="shared" si="34"/>
        <v>806873.03558333323</v>
      </c>
      <c r="N78" s="46">
        <f t="shared" si="27"/>
        <v>1050392.5243378538</v>
      </c>
      <c r="O78" s="47">
        <f t="shared" si="35"/>
        <v>2685598.86</v>
      </c>
      <c r="P78" s="46">
        <f t="shared" si="28"/>
        <v>3392476.6426727688</v>
      </c>
      <c r="Q78" s="46">
        <f t="shared" si="19"/>
        <v>1878725.8244166668</v>
      </c>
      <c r="R78" s="46">
        <f t="shared" si="19"/>
        <v>2342084.118334915</v>
      </c>
      <c r="S78" s="46">
        <f t="shared" si="20"/>
        <v>35856.06771753732</v>
      </c>
      <c r="T78" s="46"/>
      <c r="U78" s="46"/>
      <c r="V78" s="46"/>
      <c r="W78" s="4"/>
      <c r="X78" s="20"/>
      <c r="Y78" s="38">
        <f t="shared" si="29"/>
        <v>61.938950511056269</v>
      </c>
      <c r="Z78" s="38">
        <f t="shared" si="30"/>
        <v>78.558083823783548</v>
      </c>
      <c r="AA78" s="38">
        <f t="shared" si="31"/>
        <v>140.49703433483981</v>
      </c>
      <c r="AB78" s="39"/>
      <c r="AC78" s="38">
        <f t="shared" si="32"/>
        <v>138.9773186289012</v>
      </c>
      <c r="AD78" s="22"/>
      <c r="AE78" s="31"/>
      <c r="AF78" s="38">
        <f t="shared" si="21"/>
        <v>1050392.5243378538</v>
      </c>
      <c r="AG78" s="38">
        <f t="shared" si="22"/>
        <v>2342084.118334915</v>
      </c>
      <c r="AH78" s="104"/>
      <c r="AI78" s="104"/>
      <c r="AJ78" s="104"/>
      <c r="AK78" s="104"/>
    </row>
    <row r="79" spans="2:37" s="2" customFormat="1" ht="15" customHeight="1" x14ac:dyDescent="0.25">
      <c r="B79" s="32">
        <v>36100</v>
      </c>
      <c r="C79" s="33">
        <f t="shared" si="23"/>
        <v>1998</v>
      </c>
      <c r="D79" s="34">
        <f>'[1]IGP-DI'!C73</f>
        <v>-1.8211319772973855E-3</v>
      </c>
      <c r="E79" s="45">
        <f t="shared" si="24"/>
        <v>455.44658748701465</v>
      </c>
      <c r="F79" s="45">
        <f t="shared" si="25"/>
        <v>455.44658748701465</v>
      </c>
      <c r="G79" s="36"/>
      <c r="H79" s="46">
        <v>0</v>
      </c>
      <c r="I79" s="46">
        <f t="shared" si="33"/>
        <v>2686292.5</v>
      </c>
      <c r="J79" s="46">
        <f t="shared" si="26"/>
        <v>3392055.567329172</v>
      </c>
      <c r="K79" s="46">
        <f t="shared" si="18"/>
        <v>22385.770833333332</v>
      </c>
      <c r="L79" s="46">
        <f t="shared" si="18"/>
        <v>28267.1297277431</v>
      </c>
      <c r="M79" s="46">
        <f t="shared" si="34"/>
        <v>829253.02608333318</v>
      </c>
      <c r="N79" s="46">
        <f t="shared" si="27"/>
        <v>1078308.8034520503</v>
      </c>
      <c r="O79" s="47">
        <f t="shared" si="35"/>
        <v>2686292.5</v>
      </c>
      <c r="P79" s="46">
        <f t="shared" si="28"/>
        <v>3392055.567329172</v>
      </c>
      <c r="Q79" s="46">
        <f t="shared" si="19"/>
        <v>1857039.4739166668</v>
      </c>
      <c r="R79" s="46">
        <f t="shared" si="19"/>
        <v>2313746.7638771217</v>
      </c>
      <c r="S79" s="46">
        <f t="shared" si="20"/>
        <v>35422.237825425305</v>
      </c>
      <c r="T79" s="46"/>
      <c r="U79" s="46"/>
      <c r="V79" s="46"/>
      <c r="W79" s="4"/>
      <c r="X79" s="20"/>
      <c r="Y79" s="38">
        <f t="shared" si="29"/>
        <v>61.951614808605754</v>
      </c>
      <c r="Z79" s="38">
        <f t="shared" si="30"/>
        <v>77.633097330918261</v>
      </c>
      <c r="AA79" s="38">
        <f t="shared" si="31"/>
        <v>139.58471213952402</v>
      </c>
      <c r="AB79" s="39"/>
      <c r="AC79" s="38">
        <f t="shared" si="32"/>
        <v>139.58471213952402</v>
      </c>
      <c r="AD79" s="22"/>
      <c r="AE79" s="31"/>
      <c r="AF79" s="38">
        <f t="shared" si="21"/>
        <v>1078308.8034520503</v>
      </c>
      <c r="AG79" s="38">
        <f t="shared" si="22"/>
        <v>2313746.7638771217</v>
      </c>
      <c r="AH79" s="104"/>
      <c r="AI79" s="104"/>
      <c r="AJ79" s="104"/>
      <c r="AK79" s="104"/>
    </row>
    <row r="80" spans="2:37" s="26" customFormat="1" ht="15" customHeight="1" x14ac:dyDescent="0.25">
      <c r="B80" s="41">
        <v>36130</v>
      </c>
      <c r="C80" s="33">
        <f t="shared" si="23"/>
        <v>1998</v>
      </c>
      <c r="D80" s="34">
        <f>'[1]IGP-DI'!C74</f>
        <v>9.8355933249654193E-3</v>
      </c>
      <c r="E80" s="48">
        <f t="shared" si="24"/>
        <v>459.92617490278019</v>
      </c>
      <c r="F80" s="48">
        <f t="shared" si="25"/>
        <v>459.92617490278019</v>
      </c>
      <c r="G80" s="44">
        <f>F80/F68-1</f>
        <v>1.7034504196456357E-2</v>
      </c>
      <c r="H80" s="46">
        <v>76886.199999999721</v>
      </c>
      <c r="I80" s="46">
        <f t="shared" si="33"/>
        <v>2686292.5</v>
      </c>
      <c r="J80" s="47">
        <f t="shared" si="26"/>
        <v>3385878.186466739</v>
      </c>
      <c r="K80" s="46">
        <f t="shared" si="18"/>
        <v>22385.770833333332</v>
      </c>
      <c r="L80" s="47">
        <f t="shared" si="18"/>
        <v>28215.651553889493</v>
      </c>
      <c r="M80" s="46">
        <f t="shared" si="34"/>
        <v>851638.79691666656</v>
      </c>
      <c r="N80" s="47">
        <f t="shared" si="27"/>
        <v>1104560.7123625721</v>
      </c>
      <c r="O80" s="47">
        <f t="shared" si="35"/>
        <v>2686292.5</v>
      </c>
      <c r="P80" s="47">
        <f t="shared" si="28"/>
        <v>3385878.186466739</v>
      </c>
      <c r="Q80" s="46">
        <f t="shared" si="19"/>
        <v>1834653.7030833336</v>
      </c>
      <c r="R80" s="47">
        <f t="shared" si="19"/>
        <v>2281317.474104167</v>
      </c>
      <c r="S80" s="47">
        <f t="shared" si="20"/>
        <v>34925.762570319021</v>
      </c>
      <c r="T80" s="47">
        <f>SUM(S69:S80)</f>
        <v>447744.58846703358</v>
      </c>
      <c r="U80" s="47">
        <f>SUM(L69:L80)</f>
        <v>338894.56896885793</v>
      </c>
      <c r="V80" s="47">
        <f>T80+U80</f>
        <v>786639.15743589145</v>
      </c>
      <c r="W80" s="49"/>
      <c r="X80" s="50"/>
      <c r="Y80" s="38">
        <f t="shared" si="29"/>
        <v>61.951614808605754</v>
      </c>
      <c r="Z80" s="38">
        <f t="shared" si="30"/>
        <v>76.684650911595199</v>
      </c>
      <c r="AA80" s="38">
        <f t="shared" si="31"/>
        <v>138.63626572020095</v>
      </c>
      <c r="AB80" s="39"/>
      <c r="AC80" s="38">
        <f t="shared" si="32"/>
        <v>-30.178699881428116</v>
      </c>
      <c r="AD80" s="51"/>
      <c r="AE80" s="31"/>
      <c r="AF80" s="38">
        <f t="shared" si="21"/>
        <v>1104560.7123625721</v>
      </c>
      <c r="AG80" s="38">
        <f t="shared" si="22"/>
        <v>2281317.474104167</v>
      </c>
      <c r="AH80" s="104"/>
      <c r="AI80" s="104"/>
      <c r="AJ80" s="104"/>
      <c r="AK80" s="104"/>
    </row>
    <row r="81" spans="2:37" s="2" customFormat="1" ht="15" customHeight="1" x14ac:dyDescent="0.25">
      <c r="B81" s="32">
        <v>36161</v>
      </c>
      <c r="C81" s="33">
        <f t="shared" si="23"/>
        <v>1999</v>
      </c>
      <c r="D81" s="34">
        <f>'[1]IGP-DI'!C75</f>
        <v>1.1478560900897161E-2</v>
      </c>
      <c r="E81" s="35">
        <f t="shared" si="24"/>
        <v>465.20546551131844</v>
      </c>
      <c r="F81" s="35">
        <f t="shared" si="25"/>
        <v>465.20546551131844</v>
      </c>
      <c r="G81" s="36"/>
      <c r="H81" s="37">
        <v>0</v>
      </c>
      <c r="I81" s="37">
        <f t="shared" si="33"/>
        <v>2763178.6999999997</v>
      </c>
      <c r="J81" s="37">
        <f t="shared" si="26"/>
        <v>3496822.7287521991</v>
      </c>
      <c r="K81" s="37">
        <f t="shared" si="18"/>
        <v>23026.489166666663</v>
      </c>
      <c r="L81" s="37">
        <f t="shared" si="18"/>
        <v>29140.189406268324</v>
      </c>
      <c r="M81" s="37">
        <f t="shared" si="34"/>
        <v>874024.56774999993</v>
      </c>
      <c r="N81" s="37">
        <f t="shared" si="27"/>
        <v>1143917.891560077</v>
      </c>
      <c r="O81" s="40">
        <f t="shared" si="35"/>
        <v>2763178.6999999997</v>
      </c>
      <c r="P81" s="37">
        <f t="shared" si="28"/>
        <v>3496822.7287521991</v>
      </c>
      <c r="Q81" s="37">
        <f t="shared" si="19"/>
        <v>1889154.1322499998</v>
      </c>
      <c r="R81" s="37">
        <f t="shared" si="19"/>
        <v>2352904.8371921219</v>
      </c>
      <c r="S81" s="37">
        <f t="shared" si="20"/>
        <v>36021.727193667612</v>
      </c>
      <c r="T81" s="37"/>
      <c r="U81" s="37"/>
      <c r="V81" s="37"/>
      <c r="W81" s="4"/>
      <c r="X81" s="20"/>
      <c r="Y81" s="38">
        <f t="shared" si="29"/>
        <v>63.358406188619327</v>
      </c>
      <c r="Z81" s="38">
        <f t="shared" si="30"/>
        <v>78.320672228063415</v>
      </c>
      <c r="AA81" s="38">
        <f t="shared" si="31"/>
        <v>141.67907841668273</v>
      </c>
      <c r="AB81" s="39"/>
      <c r="AC81" s="38">
        <f t="shared" si="32"/>
        <v>141.67907841668273</v>
      </c>
      <c r="AD81" s="22"/>
      <c r="AE81" s="31"/>
      <c r="AF81" s="38">
        <f t="shared" si="21"/>
        <v>1143917.891560077</v>
      </c>
      <c r="AG81" s="38">
        <f t="shared" si="22"/>
        <v>2352904.8371921219</v>
      </c>
      <c r="AH81" s="104"/>
      <c r="AI81" s="104"/>
      <c r="AJ81" s="104"/>
      <c r="AK81" s="104"/>
    </row>
    <row r="82" spans="2:37" s="2" customFormat="1" ht="15" customHeight="1" x14ac:dyDescent="0.25">
      <c r="B82" s="32">
        <v>36192</v>
      </c>
      <c r="C82" s="33">
        <f t="shared" si="23"/>
        <v>1999</v>
      </c>
      <c r="D82" s="34">
        <f>'[1]IGP-DI'!C76</f>
        <v>4.4365804688391908E-2</v>
      </c>
      <c r="E82" s="35">
        <f t="shared" si="24"/>
        <v>485.84468033416601</v>
      </c>
      <c r="F82" s="35">
        <f t="shared" si="25"/>
        <v>485.84468033416601</v>
      </c>
      <c r="G82" s="36"/>
      <c r="H82" s="37">
        <v>470</v>
      </c>
      <c r="I82" s="37">
        <f t="shared" si="33"/>
        <v>2763178.6999999997</v>
      </c>
      <c r="J82" s="37">
        <f t="shared" si="26"/>
        <v>3536961.2214038228</v>
      </c>
      <c r="K82" s="37">
        <f t="shared" si="18"/>
        <v>23026.489166666663</v>
      </c>
      <c r="L82" s="37">
        <f t="shared" si="18"/>
        <v>29474.676845031856</v>
      </c>
      <c r="M82" s="37">
        <f t="shared" si="34"/>
        <v>897051.05691666657</v>
      </c>
      <c r="N82" s="37">
        <f t="shared" si="27"/>
        <v>1186523.099589007</v>
      </c>
      <c r="O82" s="40">
        <f t="shared" si="35"/>
        <v>2763178.6999999997</v>
      </c>
      <c r="P82" s="37">
        <f t="shared" si="28"/>
        <v>3536961.2214038228</v>
      </c>
      <c r="Q82" s="37">
        <f t="shared" si="19"/>
        <v>1866127.643083333</v>
      </c>
      <c r="R82" s="37">
        <f t="shared" si="19"/>
        <v>2350438.1218148158</v>
      </c>
      <c r="S82" s="37">
        <f t="shared" si="20"/>
        <v>35983.963087367512</v>
      </c>
      <c r="T82" s="37"/>
      <c r="U82" s="37"/>
      <c r="V82" s="37"/>
      <c r="W82" s="4"/>
      <c r="X82" s="20"/>
      <c r="Y82" s="38">
        <f t="shared" si="29"/>
        <v>63.358406188619334</v>
      </c>
      <c r="Z82" s="38">
        <f t="shared" si="30"/>
        <v>77.350688577608778</v>
      </c>
      <c r="AA82" s="38">
        <f t="shared" si="31"/>
        <v>140.70909476622811</v>
      </c>
      <c r="AB82" s="39"/>
      <c r="AC82" s="38">
        <f t="shared" si="32"/>
        <v>139.69878849331403</v>
      </c>
      <c r="AD82" s="22"/>
      <c r="AE82" s="31"/>
      <c r="AF82" s="38">
        <f t="shared" si="21"/>
        <v>1186523.099589007</v>
      </c>
      <c r="AG82" s="38">
        <f t="shared" si="22"/>
        <v>2350438.1218148158</v>
      </c>
      <c r="AH82" s="104"/>
      <c r="AI82" s="104"/>
      <c r="AJ82" s="104"/>
      <c r="AK82" s="104"/>
    </row>
    <row r="83" spans="2:37" s="2" customFormat="1" ht="15" customHeight="1" x14ac:dyDescent="0.25">
      <c r="B83" s="32">
        <v>36220</v>
      </c>
      <c r="C83" s="33">
        <f t="shared" si="23"/>
        <v>1999</v>
      </c>
      <c r="D83" s="34">
        <f>'[1]IGP-DI'!C77</f>
        <v>1.975207036675064E-2</v>
      </c>
      <c r="E83" s="35">
        <f t="shared" si="24"/>
        <v>495.44111864743792</v>
      </c>
      <c r="F83" s="35">
        <f t="shared" si="25"/>
        <v>495.44111864743792</v>
      </c>
      <c r="G83" s="36"/>
      <c r="H83" s="37">
        <v>3660.3400000003166</v>
      </c>
      <c r="I83" s="37">
        <f t="shared" si="33"/>
        <v>2763648.6999999997</v>
      </c>
      <c r="J83" s="37">
        <f t="shared" si="26"/>
        <v>3694372.2040712442</v>
      </c>
      <c r="K83" s="37">
        <f t="shared" si="18"/>
        <v>23030.405833333331</v>
      </c>
      <c r="L83" s="37">
        <f t="shared" si="18"/>
        <v>30786.435033927035</v>
      </c>
      <c r="M83" s="37">
        <f t="shared" si="34"/>
        <v>920077.5460833332</v>
      </c>
      <c r="N83" s="37">
        <f t="shared" si="27"/>
        <v>1269946.4962848302</v>
      </c>
      <c r="O83" s="40">
        <f t="shared" si="35"/>
        <v>2763648.6999999997</v>
      </c>
      <c r="P83" s="37">
        <f t="shared" si="28"/>
        <v>3694372.2040712442</v>
      </c>
      <c r="Q83" s="37">
        <f t="shared" si="19"/>
        <v>1843571.1539166665</v>
      </c>
      <c r="R83" s="37">
        <f t="shared" si="19"/>
        <v>2424425.7077864138</v>
      </c>
      <c r="S83" s="37">
        <f t="shared" si="20"/>
        <v>37116.673852146021</v>
      </c>
      <c r="T83" s="37"/>
      <c r="U83" s="37"/>
      <c r="V83" s="37"/>
      <c r="W83" s="4"/>
      <c r="X83" s="20"/>
      <c r="Y83" s="38">
        <f t="shared" si="29"/>
        <v>63.366825407560285</v>
      </c>
      <c r="Z83" s="38">
        <f t="shared" si="30"/>
        <v>76.396172181234988</v>
      </c>
      <c r="AA83" s="38">
        <f t="shared" si="31"/>
        <v>139.76299758879526</v>
      </c>
      <c r="AB83" s="39"/>
      <c r="AC83" s="38">
        <f t="shared" si="32"/>
        <v>132.22902603747002</v>
      </c>
      <c r="AD83" s="22"/>
      <c r="AE83" s="31"/>
      <c r="AF83" s="38">
        <f t="shared" si="21"/>
        <v>1269946.4962848302</v>
      </c>
      <c r="AG83" s="38">
        <f t="shared" si="22"/>
        <v>2424425.7077864138</v>
      </c>
      <c r="AH83" s="104"/>
      <c r="AI83" s="104"/>
      <c r="AJ83" s="104"/>
      <c r="AK83" s="104"/>
    </row>
    <row r="84" spans="2:37" s="2" customFormat="1" ht="15" customHeight="1" x14ac:dyDescent="0.25">
      <c r="B84" s="32">
        <v>36251</v>
      </c>
      <c r="C84" s="33">
        <f t="shared" si="23"/>
        <v>1999</v>
      </c>
      <c r="D84" s="34">
        <f>'[1]IGP-DI'!C78</f>
        <v>2.9634300126102353E-4</v>
      </c>
      <c r="E84" s="35">
        <f t="shared" si="24"/>
        <v>495.58793915548603</v>
      </c>
      <c r="F84" s="35">
        <f t="shared" si="25"/>
        <v>495.58793915548603</v>
      </c>
      <c r="G84" s="36"/>
      <c r="H84" s="37">
        <v>0</v>
      </c>
      <c r="I84" s="37">
        <f t="shared" si="33"/>
        <v>2767309.04</v>
      </c>
      <c r="J84" s="37">
        <f t="shared" si="26"/>
        <v>3771076.3431002735</v>
      </c>
      <c r="K84" s="37">
        <f t="shared" si="18"/>
        <v>23060.908666666666</v>
      </c>
      <c r="L84" s="37">
        <f t="shared" si="18"/>
        <v>31425.636192502279</v>
      </c>
      <c r="M84" s="37">
        <f t="shared" si="34"/>
        <v>943107.95191666659</v>
      </c>
      <c r="N84" s="37">
        <f t="shared" si="27"/>
        <v>1326425.099706515</v>
      </c>
      <c r="O84" s="40">
        <f t="shared" si="35"/>
        <v>2767309.04</v>
      </c>
      <c r="P84" s="37">
        <f t="shared" si="28"/>
        <v>3771076.3431002735</v>
      </c>
      <c r="Q84" s="37">
        <f t="shared" si="19"/>
        <v>1824201.0880833333</v>
      </c>
      <c r="R84" s="37">
        <f t="shared" si="19"/>
        <v>2444651.2433937583</v>
      </c>
      <c r="S84" s="37">
        <f t="shared" si="20"/>
        <v>37426.316092867921</v>
      </c>
      <c r="T84" s="37"/>
      <c r="U84" s="37"/>
      <c r="V84" s="37"/>
      <c r="W84" s="4"/>
      <c r="X84" s="20"/>
      <c r="Y84" s="38">
        <f t="shared" si="29"/>
        <v>63.429608503821328</v>
      </c>
      <c r="Z84" s="38">
        <f t="shared" si="30"/>
        <v>75.541400752207153</v>
      </c>
      <c r="AA84" s="38">
        <f t="shared" si="31"/>
        <v>138.97100925602848</v>
      </c>
      <c r="AB84" s="39"/>
      <c r="AC84" s="38">
        <f t="shared" si="32"/>
        <v>138.97100925602848</v>
      </c>
      <c r="AD84" s="22"/>
      <c r="AE84" s="31"/>
      <c r="AF84" s="38">
        <f t="shared" si="21"/>
        <v>1326425.099706515</v>
      </c>
      <c r="AG84" s="38">
        <f t="shared" si="22"/>
        <v>2444651.2433937583</v>
      </c>
      <c r="AH84" s="104"/>
      <c r="AI84" s="104"/>
      <c r="AJ84" s="104"/>
      <c r="AK84" s="104"/>
    </row>
    <row r="85" spans="2:37" s="2" customFormat="1" ht="15" customHeight="1" x14ac:dyDescent="0.25">
      <c r="B85" s="32">
        <v>36281</v>
      </c>
      <c r="C85" s="33">
        <f t="shared" si="23"/>
        <v>1999</v>
      </c>
      <c r="D85" s="34">
        <f>'[1]IGP-DI'!C79</f>
        <v>-3.4479063581409619E-3</v>
      </c>
      <c r="E85" s="35">
        <f t="shared" si="24"/>
        <v>493.87919834905387</v>
      </c>
      <c r="F85" s="35">
        <f t="shared" si="25"/>
        <v>493.87919834905387</v>
      </c>
      <c r="G85" s="36"/>
      <c r="H85" s="37">
        <v>0</v>
      </c>
      <c r="I85" s="37">
        <f t="shared" si="33"/>
        <v>2767309.04</v>
      </c>
      <c r="J85" s="37">
        <f t="shared" si="26"/>
        <v>3772193.8751817723</v>
      </c>
      <c r="K85" s="37">
        <f t="shared" si="18"/>
        <v>23060.908666666666</v>
      </c>
      <c r="L85" s="37">
        <f t="shared" si="18"/>
        <v>31434.948959848101</v>
      </c>
      <c r="M85" s="37">
        <f t="shared" si="34"/>
        <v>966168.8605833333</v>
      </c>
      <c r="N85" s="37">
        <f t="shared" si="27"/>
        <v>1358253.1254613581</v>
      </c>
      <c r="O85" s="40">
        <f t="shared" si="35"/>
        <v>2767309.04</v>
      </c>
      <c r="P85" s="37">
        <f t="shared" si="28"/>
        <v>3772193.8751817723</v>
      </c>
      <c r="Q85" s="37">
        <f t="shared" si="19"/>
        <v>1801140.1794166667</v>
      </c>
      <c r="R85" s="37">
        <f t="shared" si="19"/>
        <v>2413940.7497204142</v>
      </c>
      <c r="S85" s="37">
        <f t="shared" si="20"/>
        <v>36956.154695943682</v>
      </c>
      <c r="T85" s="37"/>
      <c r="U85" s="37"/>
      <c r="V85" s="37"/>
      <c r="W85" s="4"/>
      <c r="X85" s="20"/>
      <c r="Y85" s="38">
        <f t="shared" si="29"/>
        <v>63.429608503821321</v>
      </c>
      <c r="Z85" s="38">
        <f t="shared" si="30"/>
        <v>74.570327032008421</v>
      </c>
      <c r="AA85" s="38">
        <f t="shared" si="31"/>
        <v>137.99993553582974</v>
      </c>
      <c r="AB85" s="39"/>
      <c r="AC85" s="38">
        <f t="shared" si="32"/>
        <v>137.99993553582974</v>
      </c>
      <c r="AD85" s="22"/>
      <c r="AE85" s="31"/>
      <c r="AF85" s="38">
        <f t="shared" si="21"/>
        <v>1358253.1254613581</v>
      </c>
      <c r="AG85" s="38">
        <f t="shared" si="22"/>
        <v>2413940.7497204142</v>
      </c>
      <c r="AH85" s="104"/>
      <c r="AI85" s="104"/>
      <c r="AJ85" s="104"/>
      <c r="AK85" s="104"/>
    </row>
    <row r="86" spans="2:37" s="2" customFormat="1" ht="15" customHeight="1" x14ac:dyDescent="0.25">
      <c r="B86" s="32">
        <v>36312</v>
      </c>
      <c r="C86" s="33">
        <f t="shared" si="23"/>
        <v>1999</v>
      </c>
      <c r="D86" s="34">
        <f>'[1]IGP-DI'!C80</f>
        <v>1.018975332068317E-2</v>
      </c>
      <c r="E86" s="35">
        <f t="shared" si="24"/>
        <v>498.91170555044749</v>
      </c>
      <c r="F86" s="35">
        <f t="shared" si="25"/>
        <v>498.91170555044749</v>
      </c>
      <c r="G86" s="36"/>
      <c r="H86" s="37">
        <v>10984.739999999758</v>
      </c>
      <c r="I86" s="37">
        <f t="shared" si="33"/>
        <v>2767309.04</v>
      </c>
      <c r="J86" s="37">
        <f t="shared" si="26"/>
        <v>3759187.7039353927</v>
      </c>
      <c r="K86" s="37">
        <f t="shared" si="18"/>
        <v>23060.908666666666</v>
      </c>
      <c r="L86" s="37">
        <f t="shared" si="18"/>
        <v>31326.564199461605</v>
      </c>
      <c r="M86" s="37">
        <f t="shared" si="34"/>
        <v>989229.76925000001</v>
      </c>
      <c r="N86" s="37">
        <f t="shared" si="27"/>
        <v>1384896.5600735766</v>
      </c>
      <c r="O86" s="40">
        <f t="shared" si="35"/>
        <v>2767309.04</v>
      </c>
      <c r="P86" s="37">
        <f t="shared" si="28"/>
        <v>3759187.7039353927</v>
      </c>
      <c r="Q86" s="37">
        <f t="shared" si="19"/>
        <v>1778079.2707500001</v>
      </c>
      <c r="R86" s="37">
        <f t="shared" si="19"/>
        <v>2374291.1438618163</v>
      </c>
      <c r="S86" s="37">
        <f t="shared" si="20"/>
        <v>36349.140224725503</v>
      </c>
      <c r="T86" s="37"/>
      <c r="U86" s="37"/>
      <c r="V86" s="37"/>
      <c r="W86" s="4"/>
      <c r="X86" s="20"/>
      <c r="Y86" s="38">
        <f t="shared" si="29"/>
        <v>63.429608503821321</v>
      </c>
      <c r="Z86" s="38">
        <f t="shared" si="30"/>
        <v>73.599253311809662</v>
      </c>
      <c r="AA86" s="38">
        <f t="shared" si="31"/>
        <v>137.02886181563099</v>
      </c>
      <c r="AB86" s="39"/>
      <c r="AC86" s="38">
        <f t="shared" si="32"/>
        <v>114.78710707738792</v>
      </c>
      <c r="AD86" s="22"/>
      <c r="AE86" s="31"/>
      <c r="AF86" s="38">
        <f t="shared" si="21"/>
        <v>1384896.5600735766</v>
      </c>
      <c r="AG86" s="38">
        <f t="shared" si="22"/>
        <v>2374291.1438618163</v>
      </c>
      <c r="AH86" s="104"/>
      <c r="AI86" s="104"/>
      <c r="AJ86" s="104"/>
      <c r="AK86" s="104"/>
    </row>
    <row r="87" spans="2:37" s="2" customFormat="1" ht="15" customHeight="1" x14ac:dyDescent="0.25">
      <c r="B87" s="32">
        <v>36342</v>
      </c>
      <c r="C87" s="33">
        <f t="shared" si="23"/>
        <v>1999</v>
      </c>
      <c r="D87" s="34">
        <f>'[1]IGP-DI'!C81</f>
        <v>1.591624872425812E-2</v>
      </c>
      <c r="E87" s="35">
        <f t="shared" si="24"/>
        <v>506.85250834743226</v>
      </c>
      <c r="F87" s="35">
        <f t="shared" si="25"/>
        <v>506.85250834743226</v>
      </c>
      <c r="G87" s="36"/>
      <c r="H87" s="37">
        <v>5016.5300000002608</v>
      </c>
      <c r="I87" s="37">
        <f t="shared" si="33"/>
        <v>2778293.78</v>
      </c>
      <c r="J87" s="37">
        <f t="shared" si="26"/>
        <v>3808589.5711155315</v>
      </c>
      <c r="K87" s="37">
        <f t="shared" si="18"/>
        <v>23152.448166666665</v>
      </c>
      <c r="L87" s="37">
        <f t="shared" si="18"/>
        <v>31738.246425962763</v>
      </c>
      <c r="M87" s="37">
        <f t="shared" si="34"/>
        <v>1012290.6779166667</v>
      </c>
      <c r="N87" s="37">
        <f t="shared" si="27"/>
        <v>1430654.0885564277</v>
      </c>
      <c r="O87" s="40">
        <f t="shared" si="35"/>
        <v>2778293.78</v>
      </c>
      <c r="P87" s="37">
        <f t="shared" si="28"/>
        <v>3808589.5711155315</v>
      </c>
      <c r="Q87" s="37">
        <f t="shared" si="19"/>
        <v>1766003.1020833331</v>
      </c>
      <c r="R87" s="37">
        <f t="shared" si="19"/>
        <v>2377935.4825591035</v>
      </c>
      <c r="S87" s="37">
        <f t="shared" si="20"/>
        <v>36404.933120502654</v>
      </c>
      <c r="T87" s="37"/>
      <c r="U87" s="37"/>
      <c r="V87" s="37"/>
      <c r="W87" s="4"/>
      <c r="X87" s="20"/>
      <c r="Y87" s="38">
        <f t="shared" si="29"/>
        <v>63.614956459973357</v>
      </c>
      <c r="Z87" s="38">
        <f t="shared" si="30"/>
        <v>72.968689079638295</v>
      </c>
      <c r="AA87" s="38">
        <f t="shared" si="31"/>
        <v>136.58364553961167</v>
      </c>
      <c r="AB87" s="39"/>
      <c r="AC87" s="38">
        <f t="shared" si="32"/>
        <v>126.52870005689235</v>
      </c>
      <c r="AD87" s="22"/>
      <c r="AE87" s="31"/>
      <c r="AF87" s="38">
        <f t="shared" si="21"/>
        <v>1430654.0885564277</v>
      </c>
      <c r="AG87" s="38">
        <f t="shared" si="22"/>
        <v>2377935.4825591035</v>
      </c>
      <c r="AH87" s="104"/>
      <c r="AI87" s="104"/>
      <c r="AJ87" s="104"/>
      <c r="AK87" s="104"/>
    </row>
    <row r="88" spans="2:37" s="2" customFormat="1" ht="15" customHeight="1" x14ac:dyDescent="0.25">
      <c r="B88" s="32">
        <v>36373</v>
      </c>
      <c r="C88" s="33">
        <f t="shared" si="23"/>
        <v>1999</v>
      </c>
      <c r="D88" s="34">
        <f>'[1]IGP-DI'!C82</f>
        <v>1.453902239095739E-2</v>
      </c>
      <c r="E88" s="35">
        <f t="shared" si="24"/>
        <v>514.22164831520854</v>
      </c>
      <c r="F88" s="35">
        <f t="shared" si="25"/>
        <v>514.22164831520854</v>
      </c>
      <c r="G88" s="36"/>
      <c r="H88" s="37">
        <v>3032.1999999997206</v>
      </c>
      <c r="I88" s="37">
        <f t="shared" si="33"/>
        <v>2783310.31</v>
      </c>
      <c r="J88" s="37">
        <f t="shared" si="26"/>
        <v>3874304.4043572349</v>
      </c>
      <c r="K88" s="37">
        <f t="shared" si="18"/>
        <v>23194.252583333335</v>
      </c>
      <c r="L88" s="37">
        <f t="shared" si="18"/>
        <v>32285.870036310291</v>
      </c>
      <c r="M88" s="37">
        <f t="shared" si="34"/>
        <v>1035443.1260833334</v>
      </c>
      <c r="N88" s="37">
        <f t="shared" si="27"/>
        <v>1485668.1351184188</v>
      </c>
      <c r="O88" s="40">
        <f t="shared" si="35"/>
        <v>2783310.31</v>
      </c>
      <c r="P88" s="37">
        <f t="shared" si="28"/>
        <v>3874304.4043572349</v>
      </c>
      <c r="Q88" s="37">
        <f t="shared" si="19"/>
        <v>1747867.1839166665</v>
      </c>
      <c r="R88" s="37">
        <f t="shared" si="19"/>
        <v>2388636.2692388161</v>
      </c>
      <c r="S88" s="37">
        <f t="shared" si="20"/>
        <v>36568.756498499628</v>
      </c>
      <c r="T88" s="37"/>
      <c r="U88" s="37"/>
      <c r="V88" s="37"/>
      <c r="W88" s="4"/>
      <c r="X88" s="20"/>
      <c r="Y88" s="38">
        <f t="shared" si="29"/>
        <v>63.698747672329347</v>
      </c>
      <c r="Z88" s="38">
        <f t="shared" si="30"/>
        <v>72.148713671616747</v>
      </c>
      <c r="AA88" s="38">
        <f t="shared" si="31"/>
        <v>135.84746134394609</v>
      </c>
      <c r="AB88" s="39"/>
      <c r="AC88" s="38">
        <f t="shared" si="32"/>
        <v>129.86505038600083</v>
      </c>
      <c r="AD88" s="22"/>
      <c r="AE88" s="31"/>
      <c r="AF88" s="38">
        <f t="shared" si="21"/>
        <v>1485668.1351184188</v>
      </c>
      <c r="AG88" s="38">
        <f t="shared" si="22"/>
        <v>2388636.2692388161</v>
      </c>
      <c r="AH88" s="104"/>
      <c r="AI88" s="104"/>
      <c r="AJ88" s="104"/>
      <c r="AK88" s="104"/>
    </row>
    <row r="89" spans="2:37" s="2" customFormat="1" ht="15" customHeight="1" x14ac:dyDescent="0.25">
      <c r="B89" s="32">
        <v>36404</v>
      </c>
      <c r="C89" s="33">
        <f t="shared" si="23"/>
        <v>1999</v>
      </c>
      <c r="D89" s="34">
        <f>'[1]IGP-DI'!C83</f>
        <v>1.46769372828226E-2</v>
      </c>
      <c r="E89" s="35">
        <f t="shared" si="24"/>
        <v>521.76884719700047</v>
      </c>
      <c r="F89" s="35">
        <f t="shared" si="25"/>
        <v>521.76884719700047</v>
      </c>
      <c r="G89" s="36"/>
      <c r="H89" s="37">
        <v>10802.410000000149</v>
      </c>
      <c r="I89" s="37">
        <f t="shared" si="33"/>
        <v>2786342.51</v>
      </c>
      <c r="J89" s="37">
        <f t="shared" si="26"/>
        <v>3933709.2880652631</v>
      </c>
      <c r="K89" s="37">
        <f t="shared" si="18"/>
        <v>23219.520916666665</v>
      </c>
      <c r="L89" s="37">
        <f t="shared" si="18"/>
        <v>32780.910733877194</v>
      </c>
      <c r="M89" s="37">
        <f t="shared" si="34"/>
        <v>1058637.3786666668</v>
      </c>
      <c r="N89" s="37">
        <f t="shared" si="27"/>
        <v>1540023.5724241172</v>
      </c>
      <c r="O89" s="40">
        <f t="shared" si="35"/>
        <v>2786342.51</v>
      </c>
      <c r="P89" s="37">
        <f t="shared" si="28"/>
        <v>3933709.2880652631</v>
      </c>
      <c r="Q89" s="37">
        <f t="shared" si="19"/>
        <v>1727705.131333333</v>
      </c>
      <c r="R89" s="37">
        <f t="shared" si="19"/>
        <v>2393685.7156411456</v>
      </c>
      <c r="S89" s="37">
        <f t="shared" si="20"/>
        <v>36646.06084923607</v>
      </c>
      <c r="T89" s="37"/>
      <c r="U89" s="37"/>
      <c r="V89" s="37"/>
      <c r="W89" s="4"/>
      <c r="X89" s="20"/>
      <c r="Y89" s="38">
        <f t="shared" si="29"/>
        <v>63.748601096978888</v>
      </c>
      <c r="Z89" s="38">
        <f t="shared" si="30"/>
        <v>71.265107117335319</v>
      </c>
      <c r="AA89" s="38">
        <f t="shared" si="31"/>
        <v>135.01370821431419</v>
      </c>
      <c r="AB89" s="39"/>
      <c r="AC89" s="38">
        <f t="shared" si="32"/>
        <v>114.00640516631324</v>
      </c>
      <c r="AD89" s="22"/>
      <c r="AE89" s="31"/>
      <c r="AF89" s="38">
        <f t="shared" si="21"/>
        <v>1540023.5724241172</v>
      </c>
      <c r="AG89" s="38">
        <f t="shared" si="22"/>
        <v>2393685.7156411456</v>
      </c>
      <c r="AH89" s="104"/>
      <c r="AI89" s="104"/>
      <c r="AJ89" s="104"/>
      <c r="AK89" s="104"/>
    </row>
    <row r="90" spans="2:37" s="2" customFormat="1" ht="15" customHeight="1" x14ac:dyDescent="0.25">
      <c r="B90" s="32">
        <v>36434</v>
      </c>
      <c r="C90" s="33">
        <f t="shared" si="23"/>
        <v>1999</v>
      </c>
      <c r="D90" s="34">
        <f>'[1]IGP-DI'!C84</f>
        <v>1.8883061522618982E-2</v>
      </c>
      <c r="E90" s="35">
        <f t="shared" si="24"/>
        <v>531.62144043920739</v>
      </c>
      <c r="F90" s="35">
        <f t="shared" si="25"/>
        <v>531.62144043920739</v>
      </c>
      <c r="G90" s="36"/>
      <c r="H90" s="37">
        <v>11063.689999999944</v>
      </c>
      <c r="I90" s="37">
        <f t="shared" si="33"/>
        <v>2797144.92</v>
      </c>
      <c r="J90" s="37">
        <f t="shared" si="26"/>
        <v>4002405.0488691269</v>
      </c>
      <c r="K90" s="37">
        <f t="shared" si="18"/>
        <v>23309.540999999997</v>
      </c>
      <c r="L90" s="37">
        <f t="shared" si="18"/>
        <v>33353.375407242725</v>
      </c>
      <c r="M90" s="37">
        <f t="shared" si="34"/>
        <v>1081856.8995833334</v>
      </c>
      <c r="N90" s="37">
        <f t="shared" si="27"/>
        <v>1595888.4359154466</v>
      </c>
      <c r="O90" s="40">
        <f t="shared" si="35"/>
        <v>2797144.92</v>
      </c>
      <c r="P90" s="37">
        <f t="shared" si="28"/>
        <v>4002405.0488691269</v>
      </c>
      <c r="Q90" s="37">
        <f t="shared" si="19"/>
        <v>1715288.0204166665</v>
      </c>
      <c r="R90" s="37">
        <f t="shared" si="19"/>
        <v>2406516.6129536806</v>
      </c>
      <c r="S90" s="37">
        <f t="shared" si="20"/>
        <v>36842.4950931274</v>
      </c>
      <c r="T90" s="37"/>
      <c r="U90" s="37"/>
      <c r="V90" s="37"/>
      <c r="W90" s="4"/>
      <c r="X90" s="20"/>
      <c r="Y90" s="38">
        <f t="shared" si="29"/>
        <v>63.923661955712227</v>
      </c>
      <c r="Z90" s="38">
        <f t="shared" si="30"/>
        <v>70.610760475734281</v>
      </c>
      <c r="AA90" s="38">
        <f t="shared" si="31"/>
        <v>134.5344224314465</v>
      </c>
      <c r="AB90" s="39"/>
      <c r="AC90" s="38">
        <f t="shared" si="32"/>
        <v>113.33022432832996</v>
      </c>
      <c r="AD90" s="22"/>
      <c r="AE90" s="31"/>
      <c r="AF90" s="38">
        <f t="shared" si="21"/>
        <v>1595888.4359154466</v>
      </c>
      <c r="AG90" s="38">
        <f t="shared" si="22"/>
        <v>2406516.6129536806</v>
      </c>
      <c r="AH90" s="104"/>
      <c r="AI90" s="104"/>
      <c r="AJ90" s="104"/>
      <c r="AK90" s="104"/>
    </row>
    <row r="91" spans="2:37" s="2" customFormat="1" ht="15" customHeight="1" x14ac:dyDescent="0.25">
      <c r="B91" s="32">
        <v>36465</v>
      </c>
      <c r="C91" s="33">
        <f t="shared" si="23"/>
        <v>1999</v>
      </c>
      <c r="D91" s="34">
        <f>'[1]IGP-DI'!C85</f>
        <v>2.5349331891739491E-2</v>
      </c>
      <c r="E91" s="35">
        <f t="shared" si="24"/>
        <v>545.09768877366548</v>
      </c>
      <c r="F91" s="35">
        <f t="shared" si="25"/>
        <v>545.09768877366548</v>
      </c>
      <c r="G91" s="36"/>
      <c r="H91" s="37">
        <v>47445.25</v>
      </c>
      <c r="I91" s="37">
        <f t="shared" si="33"/>
        <v>2808208.61</v>
      </c>
      <c r="J91" s="37">
        <f t="shared" si="26"/>
        <v>4089255.3159843008</v>
      </c>
      <c r="K91" s="37">
        <f t="shared" si="18"/>
        <v>23401.738416666667</v>
      </c>
      <c r="L91" s="37">
        <f t="shared" si="18"/>
        <v>34077.127633202508</v>
      </c>
      <c r="M91" s="37">
        <f t="shared" si="34"/>
        <v>1105166.4405833334</v>
      </c>
      <c r="N91" s="37">
        <f t="shared" si="27"/>
        <v>1660006.8846811189</v>
      </c>
      <c r="O91" s="40">
        <f t="shared" si="35"/>
        <v>2808208.61</v>
      </c>
      <c r="P91" s="37">
        <f t="shared" si="28"/>
        <v>4089255.3159843008</v>
      </c>
      <c r="Q91" s="37">
        <f t="shared" si="19"/>
        <v>1703042.1694166665</v>
      </c>
      <c r="R91" s="37">
        <f t="shared" si="19"/>
        <v>2429248.4313031817</v>
      </c>
      <c r="S91" s="37">
        <f t="shared" si="20"/>
        <v>37190.507195554339</v>
      </c>
      <c r="T91" s="37"/>
      <c r="U91" s="37"/>
      <c r="V91" s="37"/>
      <c r="W91" s="4"/>
      <c r="X91" s="20"/>
      <c r="Y91" s="38">
        <f t="shared" si="29"/>
        <v>64.100363606571534</v>
      </c>
      <c r="Z91" s="38">
        <f t="shared" si="30"/>
        <v>69.956748104118631</v>
      </c>
      <c r="AA91" s="38">
        <f t="shared" si="31"/>
        <v>134.05711171069015</v>
      </c>
      <c r="AB91" s="39"/>
      <c r="AC91" s="38">
        <f t="shared" si="32"/>
        <v>44.810805239675062</v>
      </c>
      <c r="AD91" s="22"/>
      <c r="AE91" s="31"/>
      <c r="AF91" s="38">
        <f t="shared" si="21"/>
        <v>1660006.8846811189</v>
      </c>
      <c r="AG91" s="38">
        <f t="shared" si="22"/>
        <v>2429248.4313031817</v>
      </c>
      <c r="AH91" s="104"/>
      <c r="AI91" s="104"/>
      <c r="AJ91" s="104"/>
      <c r="AK91" s="104"/>
    </row>
    <row r="92" spans="2:37" s="26" customFormat="1" ht="15" customHeight="1" x14ac:dyDescent="0.25">
      <c r="B92" s="41">
        <v>36495</v>
      </c>
      <c r="C92" s="33">
        <f t="shared" si="23"/>
        <v>1999</v>
      </c>
      <c r="D92" s="34">
        <f>'[1]IGP-DI'!C86</f>
        <v>1.2326930130203362E-2</v>
      </c>
      <c r="E92" s="43">
        <f t="shared" si="24"/>
        <v>551.81706989731379</v>
      </c>
      <c r="F92" s="43">
        <f t="shared" si="25"/>
        <v>551.81706989731379</v>
      </c>
      <c r="G92" s="44">
        <f>F92/F80-1</f>
        <v>0.19979488015431524</v>
      </c>
      <c r="H92" s="37">
        <v>74389.319999999832</v>
      </c>
      <c r="I92" s="37">
        <f t="shared" si="33"/>
        <v>2855653.86</v>
      </c>
      <c r="J92" s="40">
        <f t="shared" si="26"/>
        <v>4241563.1615681835</v>
      </c>
      <c r="K92" s="37">
        <f t="shared" si="18"/>
        <v>23797.1155</v>
      </c>
      <c r="L92" s="40">
        <f t="shared" si="18"/>
        <v>35346.359679734858</v>
      </c>
      <c r="M92" s="37">
        <f t="shared" si="34"/>
        <v>1128568.179</v>
      </c>
      <c r="N92" s="40">
        <f t="shared" si="27"/>
        <v>1737027.9101949669</v>
      </c>
      <c r="O92" s="40">
        <f t="shared" si="35"/>
        <v>2855653.86</v>
      </c>
      <c r="P92" s="40">
        <f t="shared" si="28"/>
        <v>4241563.1615681835</v>
      </c>
      <c r="Q92" s="37">
        <f t="shared" si="19"/>
        <v>1727085.6809999999</v>
      </c>
      <c r="R92" s="40">
        <f t="shared" si="19"/>
        <v>2504535.2513732165</v>
      </c>
      <c r="S92" s="40">
        <f t="shared" si="20"/>
        <v>38343.108546435105</v>
      </c>
      <c r="T92" s="40">
        <f>SUM(S81:S92)</f>
        <v>441849.8364500734</v>
      </c>
      <c r="U92" s="40">
        <f>SUM(L81:L92)</f>
        <v>383170.34055336961</v>
      </c>
      <c r="V92" s="40">
        <f>T92+U92</f>
        <v>825020.17700344301</v>
      </c>
      <c r="W92" s="49"/>
      <c r="X92" s="50"/>
      <c r="Y92" s="38">
        <f t="shared" si="29"/>
        <v>64.844082827163319</v>
      </c>
      <c r="Z92" s="38">
        <f t="shared" si="30"/>
        <v>70.341719174589755</v>
      </c>
      <c r="AA92" s="38">
        <f t="shared" si="31"/>
        <v>135.18580200175307</v>
      </c>
      <c r="AB92" s="39"/>
      <c r="AC92" s="38">
        <f t="shared" si="32"/>
        <v>-1.2839015615794835</v>
      </c>
      <c r="AD92" s="51"/>
      <c r="AE92" s="31"/>
      <c r="AF92" s="38">
        <f t="shared" si="21"/>
        <v>1737027.9101949669</v>
      </c>
      <c r="AG92" s="38">
        <f t="shared" si="22"/>
        <v>2504535.2513732165</v>
      </c>
      <c r="AH92" s="104"/>
      <c r="AI92" s="104"/>
      <c r="AJ92" s="104"/>
      <c r="AK92" s="104"/>
    </row>
    <row r="93" spans="2:37" s="2" customFormat="1" ht="15" customHeight="1" x14ac:dyDescent="0.25">
      <c r="B93" s="32">
        <v>36526</v>
      </c>
      <c r="C93" s="33">
        <f t="shared" si="23"/>
        <v>2000</v>
      </c>
      <c r="D93" s="34">
        <f>'[1]IGP-DI'!C87</f>
        <v>1.0229440635844522E-2</v>
      </c>
      <c r="E93" s="45">
        <f t="shared" si="24"/>
        <v>557.46184985567402</v>
      </c>
      <c r="F93" s="45">
        <f t="shared" si="25"/>
        <v>557.46184985567402</v>
      </c>
      <c r="G93" s="36"/>
      <c r="H93" s="46">
        <v>2824.3999999999069</v>
      </c>
      <c r="I93" s="46">
        <f t="shared" si="33"/>
        <v>2930043.1799999997</v>
      </c>
      <c r="J93" s="46">
        <f t="shared" si="26"/>
        <v>4369154.9262537528</v>
      </c>
      <c r="K93" s="46">
        <f t="shared" si="18"/>
        <v>24417.026499999996</v>
      </c>
      <c r="L93" s="46">
        <f t="shared" si="18"/>
        <v>36409.62438544794</v>
      </c>
      <c r="M93" s="46">
        <f t="shared" si="34"/>
        <v>1152365.2945000001</v>
      </c>
      <c r="N93" s="46">
        <f t="shared" si="27"/>
        <v>1794222.2036640174</v>
      </c>
      <c r="O93" s="47">
        <f t="shared" si="35"/>
        <v>2930043.1799999997</v>
      </c>
      <c r="P93" s="46">
        <f t="shared" si="28"/>
        <v>4369154.9262537528</v>
      </c>
      <c r="Q93" s="46">
        <f t="shared" si="19"/>
        <v>1777677.8854999996</v>
      </c>
      <c r="R93" s="46">
        <f t="shared" si="19"/>
        <v>2574932.7225897354</v>
      </c>
      <c r="S93" s="46">
        <f t="shared" si="20"/>
        <v>39420.856555280079</v>
      </c>
      <c r="T93" s="46"/>
      <c r="U93" s="46"/>
      <c r="V93" s="46"/>
      <c r="W93" s="4"/>
      <c r="X93" s="20"/>
      <c r="Y93" s="38">
        <f t="shared" si="29"/>
        <v>65.981330356857782</v>
      </c>
      <c r="Z93" s="38">
        <f t="shared" si="30"/>
        <v>71.438269502275105</v>
      </c>
      <c r="AA93" s="38">
        <f t="shared" si="31"/>
        <v>137.41959985913289</v>
      </c>
      <c r="AB93" s="39"/>
      <c r="AC93" s="38">
        <f t="shared" si="32"/>
        <v>132.30123699202278</v>
      </c>
      <c r="AD93" s="22"/>
      <c r="AE93" s="31"/>
      <c r="AF93" s="38">
        <f t="shared" si="21"/>
        <v>1794222.2036640174</v>
      </c>
      <c r="AG93" s="38">
        <f t="shared" si="22"/>
        <v>2574932.7225897354</v>
      </c>
      <c r="AH93" s="104"/>
      <c r="AI93" s="104"/>
      <c r="AJ93" s="104"/>
      <c r="AK93" s="104"/>
    </row>
    <row r="94" spans="2:37" s="2" customFormat="1" ht="15" customHeight="1" x14ac:dyDescent="0.25">
      <c r="B94" s="32">
        <v>36557</v>
      </c>
      <c r="C94" s="33">
        <f t="shared" si="23"/>
        <v>2000</v>
      </c>
      <c r="D94" s="34">
        <f>'[1]IGP-DI'!C88</f>
        <v>1.9388750042028668E-3</v>
      </c>
      <c r="E94" s="45">
        <f t="shared" si="24"/>
        <v>558.54269870215592</v>
      </c>
      <c r="F94" s="45">
        <f t="shared" si="25"/>
        <v>558.54269870215592</v>
      </c>
      <c r="G94" s="36"/>
      <c r="H94" s="46">
        <v>16918.60999999987</v>
      </c>
      <c r="I94" s="46">
        <f t="shared" si="33"/>
        <v>2932867.5799999996</v>
      </c>
      <c r="J94" s="46">
        <f t="shared" si="26"/>
        <v>4416702.2292328058</v>
      </c>
      <c r="K94" s="46">
        <f t="shared" si="18"/>
        <v>24440.563166666663</v>
      </c>
      <c r="L94" s="46">
        <f t="shared" si="18"/>
        <v>36805.851910273384</v>
      </c>
      <c r="M94" s="46">
        <f t="shared" si="34"/>
        <v>1176782.321</v>
      </c>
      <c r="N94" s="46">
        <f t="shared" si="27"/>
        <v>1849358.1676605849</v>
      </c>
      <c r="O94" s="47">
        <f t="shared" si="35"/>
        <v>2932867.5799999996</v>
      </c>
      <c r="P94" s="46">
        <f t="shared" si="28"/>
        <v>4416702.2292328058</v>
      </c>
      <c r="Q94" s="46">
        <f t="shared" si="19"/>
        <v>1756085.2589999996</v>
      </c>
      <c r="R94" s="46">
        <f t="shared" si="19"/>
        <v>2567344.0615722211</v>
      </c>
      <c r="S94" s="46">
        <f t="shared" si="20"/>
        <v>39304.678173299981</v>
      </c>
      <c r="T94" s="46"/>
      <c r="U94" s="46"/>
      <c r="V94" s="46"/>
      <c r="W94" s="4"/>
      <c r="X94" s="20"/>
      <c r="Y94" s="38">
        <f t="shared" si="29"/>
        <v>66.02398338075038</v>
      </c>
      <c r="Z94" s="38">
        <f t="shared" si="30"/>
        <v>70.506489696964735</v>
      </c>
      <c r="AA94" s="38">
        <f t="shared" si="31"/>
        <v>136.5304730777151</v>
      </c>
      <c r="AB94" s="39"/>
      <c r="AC94" s="38">
        <f t="shared" si="32"/>
        <v>106.18111373701748</v>
      </c>
      <c r="AD94" s="22"/>
      <c r="AE94" s="31"/>
      <c r="AF94" s="38">
        <f t="shared" si="21"/>
        <v>1849358.1676605849</v>
      </c>
      <c r="AG94" s="38">
        <f t="shared" si="22"/>
        <v>2567344.0615722211</v>
      </c>
      <c r="AH94" s="104"/>
      <c r="AI94" s="104"/>
      <c r="AJ94" s="104"/>
      <c r="AK94" s="104"/>
    </row>
    <row r="95" spans="2:37" s="2" customFormat="1" ht="15" customHeight="1" x14ac:dyDescent="0.25">
      <c r="B95" s="32">
        <v>36586</v>
      </c>
      <c r="C95" s="33">
        <f t="shared" si="23"/>
        <v>2000</v>
      </c>
      <c r="D95" s="34">
        <f>'[1]IGP-DI'!C89</f>
        <v>1.8344519015658367E-3</v>
      </c>
      <c r="E95" s="45">
        <f t="shared" si="24"/>
        <v>559.56731841789576</v>
      </c>
      <c r="F95" s="45">
        <f t="shared" si="25"/>
        <v>559.56731841789576</v>
      </c>
      <c r="G95" s="36"/>
      <c r="H95" s="46">
        <v>-736.68999999994412</v>
      </c>
      <c r="I95" s="46">
        <f t="shared" si="33"/>
        <v>2949786.1899999995</v>
      </c>
      <c r="J95" s="46">
        <f t="shared" si="26"/>
        <v>4442217.0758561073</v>
      </c>
      <c r="K95" s="46">
        <f t="shared" si="18"/>
        <v>24581.55158333333</v>
      </c>
      <c r="L95" s="46">
        <f t="shared" si="18"/>
        <v>37018.475632134228</v>
      </c>
      <c r="M95" s="46">
        <f t="shared" si="34"/>
        <v>1201222.8841666668</v>
      </c>
      <c r="N95" s="46">
        <f t="shared" si="27"/>
        <v>1889821.055842231</v>
      </c>
      <c r="O95" s="47">
        <f t="shared" si="35"/>
        <v>2949786.1899999995</v>
      </c>
      <c r="P95" s="46">
        <f t="shared" si="28"/>
        <v>4442217.0758561073</v>
      </c>
      <c r="Q95" s="46">
        <f t="shared" si="19"/>
        <v>1748563.3058333327</v>
      </c>
      <c r="R95" s="46">
        <f t="shared" si="19"/>
        <v>2552396.0200138763</v>
      </c>
      <c r="S95" s="46">
        <f t="shared" si="20"/>
        <v>39075.831572033749</v>
      </c>
      <c r="T95" s="46"/>
      <c r="U95" s="46"/>
      <c r="V95" s="46"/>
      <c r="W95" s="4"/>
      <c r="X95" s="20"/>
      <c r="Y95" s="38">
        <f t="shared" si="29"/>
        <v>66.276894708589523</v>
      </c>
      <c r="Z95" s="38">
        <f t="shared" si="30"/>
        <v>69.96033009263455</v>
      </c>
      <c r="AA95" s="38">
        <f t="shared" si="31"/>
        <v>136.23722480122407</v>
      </c>
      <c r="AB95" s="39"/>
      <c r="AC95" s="38">
        <f t="shared" si="32"/>
        <v>137.55617499377288</v>
      </c>
      <c r="AD95" s="22"/>
      <c r="AE95" s="31"/>
      <c r="AF95" s="38">
        <f t="shared" si="21"/>
        <v>1889821.055842231</v>
      </c>
      <c r="AG95" s="38">
        <f t="shared" si="22"/>
        <v>2552396.0200138763</v>
      </c>
      <c r="AH95" s="104"/>
      <c r="AI95" s="104"/>
      <c r="AJ95" s="104"/>
      <c r="AK95" s="104"/>
    </row>
    <row r="96" spans="2:37" s="2" customFormat="1" ht="15" customHeight="1" x14ac:dyDescent="0.25">
      <c r="B96" s="32">
        <v>36617</v>
      </c>
      <c r="C96" s="33">
        <f t="shared" si="23"/>
        <v>2000</v>
      </c>
      <c r="D96" s="34">
        <f>'[1]IGP-DI'!C90</f>
        <v>1.2784154347729171E-3</v>
      </c>
      <c r="E96" s="45">
        <f t="shared" si="24"/>
        <v>560.28267791455573</v>
      </c>
      <c r="F96" s="45">
        <f t="shared" si="25"/>
        <v>560.28267791455573</v>
      </c>
      <c r="G96" s="36"/>
      <c r="H96" s="46">
        <v>1099</v>
      </c>
      <c r="I96" s="46">
        <f t="shared" si="33"/>
        <v>2949049.4999999995</v>
      </c>
      <c r="J96" s="46">
        <f t="shared" si="26"/>
        <v>4449628.0679957084</v>
      </c>
      <c r="K96" s="46">
        <f t="shared" si="18"/>
        <v>24575.412499999995</v>
      </c>
      <c r="L96" s="46">
        <f t="shared" si="18"/>
        <v>37080.233899964238</v>
      </c>
      <c r="M96" s="46">
        <f t="shared" si="34"/>
        <v>1225804.4357500002</v>
      </c>
      <c r="N96" s="46">
        <f t="shared" si="27"/>
        <v>1930374.2259168904</v>
      </c>
      <c r="O96" s="47">
        <f t="shared" si="35"/>
        <v>2949049.4999999995</v>
      </c>
      <c r="P96" s="46">
        <f t="shared" si="28"/>
        <v>4449628.0679957084</v>
      </c>
      <c r="Q96" s="46">
        <f t="shared" si="19"/>
        <v>1723245.0642499994</v>
      </c>
      <c r="R96" s="46">
        <f t="shared" si="19"/>
        <v>2519253.842078818</v>
      </c>
      <c r="S96" s="46">
        <f t="shared" si="20"/>
        <v>38568.442376640131</v>
      </c>
      <c r="T96" s="46"/>
      <c r="U96" s="46"/>
      <c r="V96" s="46"/>
      <c r="W96" s="4"/>
      <c r="X96" s="20"/>
      <c r="Y96" s="38">
        <f t="shared" si="29"/>
        <v>66.265903456984958</v>
      </c>
      <c r="Z96" s="38">
        <f t="shared" si="30"/>
        <v>68.925473499216167</v>
      </c>
      <c r="AA96" s="38">
        <f t="shared" si="31"/>
        <v>135.19137695620111</v>
      </c>
      <c r="AB96" s="39"/>
      <c r="AC96" s="38">
        <f t="shared" si="32"/>
        <v>133.22735946656772</v>
      </c>
      <c r="AD96" s="22"/>
      <c r="AE96" s="31"/>
      <c r="AF96" s="38">
        <f t="shared" si="21"/>
        <v>1930374.2259168904</v>
      </c>
      <c r="AG96" s="38">
        <f t="shared" si="22"/>
        <v>2519253.842078818</v>
      </c>
      <c r="AH96" s="104"/>
      <c r="AI96" s="104"/>
      <c r="AJ96" s="104"/>
      <c r="AK96" s="104"/>
    </row>
    <row r="97" spans="2:37" s="2" customFormat="1" ht="15" customHeight="1" x14ac:dyDescent="0.25">
      <c r="B97" s="32">
        <v>36647</v>
      </c>
      <c r="C97" s="33">
        <f t="shared" si="23"/>
        <v>2000</v>
      </c>
      <c r="D97" s="34">
        <f>'[1]IGP-DI'!C91</f>
        <v>6.724019692568417E-3</v>
      </c>
      <c r="E97" s="45">
        <f t="shared" si="24"/>
        <v>564.05002967425821</v>
      </c>
      <c r="F97" s="45">
        <f t="shared" si="25"/>
        <v>564.05002967425821</v>
      </c>
      <c r="G97" s="36"/>
      <c r="H97" s="46">
        <v>5360.089999999851</v>
      </c>
      <c r="I97" s="46">
        <f t="shared" si="33"/>
        <v>2950148.4999999995</v>
      </c>
      <c r="J97" s="46">
        <f t="shared" si="26"/>
        <v>4456416.9461753955</v>
      </c>
      <c r="K97" s="46">
        <f t="shared" si="18"/>
        <v>24584.570833333328</v>
      </c>
      <c r="L97" s="46">
        <f t="shared" si="18"/>
        <v>37136.807884794966</v>
      </c>
      <c r="M97" s="46">
        <f t="shared" si="34"/>
        <v>1250379.8482500003</v>
      </c>
      <c r="N97" s="46">
        <f t="shared" si="27"/>
        <v>1969969.6839654974</v>
      </c>
      <c r="O97" s="47">
        <f t="shared" si="35"/>
        <v>2950148.4999999995</v>
      </c>
      <c r="P97" s="46">
        <f t="shared" si="28"/>
        <v>4456416.9461753955</v>
      </c>
      <c r="Q97" s="46">
        <f t="shared" si="19"/>
        <v>1699768.6517499993</v>
      </c>
      <c r="R97" s="46">
        <f t="shared" si="19"/>
        <v>2486447.2622098979</v>
      </c>
      <c r="S97" s="46">
        <f t="shared" si="20"/>
        <v>38066.191009939823</v>
      </c>
      <c r="T97" s="46"/>
      <c r="U97" s="46"/>
      <c r="V97" s="46"/>
      <c r="W97" s="4"/>
      <c r="X97" s="20"/>
      <c r="Y97" s="38">
        <f t="shared" si="29"/>
        <v>66.282270269398552</v>
      </c>
      <c r="Z97" s="38">
        <f t="shared" si="30"/>
        <v>67.941045672921902</v>
      </c>
      <c r="AA97" s="38">
        <f t="shared" si="31"/>
        <v>134.22331594232045</v>
      </c>
      <c r="AB97" s="39"/>
      <c r="AC97" s="38">
        <f t="shared" si="32"/>
        <v>124.65655578483924</v>
      </c>
      <c r="AD97" s="22"/>
      <c r="AE97" s="31"/>
      <c r="AF97" s="38">
        <f t="shared" si="21"/>
        <v>1969969.6839654974</v>
      </c>
      <c r="AG97" s="38">
        <f t="shared" si="22"/>
        <v>2486447.2622098979</v>
      </c>
      <c r="AH97" s="104"/>
      <c r="AI97" s="104"/>
      <c r="AJ97" s="104"/>
      <c r="AK97" s="104"/>
    </row>
    <row r="98" spans="2:37" s="2" customFormat="1" ht="15" customHeight="1" x14ac:dyDescent="0.25">
      <c r="B98" s="32">
        <v>36678</v>
      </c>
      <c r="C98" s="33">
        <f t="shared" si="23"/>
        <v>2000</v>
      </c>
      <c r="D98" s="34">
        <f>'[1]IGP-DI'!C92</f>
        <v>9.2654641316327613E-3</v>
      </c>
      <c r="E98" s="45">
        <f t="shared" si="24"/>
        <v>569.27621499265149</v>
      </c>
      <c r="F98" s="45">
        <f t="shared" si="25"/>
        <v>569.27621499265149</v>
      </c>
      <c r="G98" s="36"/>
      <c r="H98" s="46">
        <v>10403.170000000391</v>
      </c>
      <c r="I98" s="46">
        <f t="shared" si="33"/>
        <v>2955508.5899999994</v>
      </c>
      <c r="J98" s="46">
        <f t="shared" si="26"/>
        <v>4491778.112830488</v>
      </c>
      <c r="K98" s="46">
        <f t="shared" si="18"/>
        <v>24629.238249999995</v>
      </c>
      <c r="L98" s="46">
        <f t="shared" si="18"/>
        <v>37431.484273587397</v>
      </c>
      <c r="M98" s="46">
        <f t="shared" si="34"/>
        <v>1274964.4190833336</v>
      </c>
      <c r="N98" s="46">
        <f t="shared" si="27"/>
        <v>2020602.3154265755</v>
      </c>
      <c r="O98" s="47">
        <f t="shared" si="35"/>
        <v>2955508.5899999994</v>
      </c>
      <c r="P98" s="46">
        <f t="shared" si="28"/>
        <v>4491778.112830488</v>
      </c>
      <c r="Q98" s="46">
        <f t="shared" si="19"/>
        <v>1680544.1709166658</v>
      </c>
      <c r="R98" s="46">
        <f t="shared" si="19"/>
        <v>2471175.7974039125</v>
      </c>
      <c r="S98" s="46">
        <f t="shared" si="20"/>
        <v>37832.392970004905</v>
      </c>
      <c r="T98" s="46"/>
      <c r="U98" s="46"/>
      <c r="V98" s="46"/>
      <c r="W98" s="4"/>
      <c r="X98" s="20"/>
      <c r="Y98" s="38">
        <f t="shared" si="29"/>
        <v>66.361993270710883</v>
      </c>
      <c r="Z98" s="38">
        <f t="shared" si="30"/>
        <v>67.072761243986292</v>
      </c>
      <c r="AA98" s="38">
        <f t="shared" si="31"/>
        <v>133.43475451469718</v>
      </c>
      <c r="AB98" s="39"/>
      <c r="AC98" s="38">
        <f t="shared" si="32"/>
        <v>114.99105368552024</v>
      </c>
      <c r="AD98" s="22"/>
      <c r="AE98" s="31"/>
      <c r="AF98" s="38">
        <f t="shared" si="21"/>
        <v>2020602.3154265755</v>
      </c>
      <c r="AG98" s="38">
        <f t="shared" si="22"/>
        <v>2471175.7974039125</v>
      </c>
      <c r="AH98" s="104"/>
      <c r="AI98" s="104"/>
      <c r="AJ98" s="104"/>
      <c r="AK98" s="104"/>
    </row>
    <row r="99" spans="2:37" s="2" customFormat="1" ht="15" customHeight="1" x14ac:dyDescent="0.25">
      <c r="B99" s="32">
        <v>36708</v>
      </c>
      <c r="C99" s="33">
        <f t="shared" si="23"/>
        <v>2000</v>
      </c>
      <c r="D99" s="34">
        <f>'[1]IGP-DI'!C93</f>
        <v>2.2591584538730114E-2</v>
      </c>
      <c r="E99" s="45">
        <f t="shared" si="24"/>
        <v>582.13706672954629</v>
      </c>
      <c r="F99" s="45">
        <f t="shared" si="25"/>
        <v>582.13706672954629</v>
      </c>
      <c r="G99" s="36"/>
      <c r="H99" s="46">
        <v>113927.40999999968</v>
      </c>
      <c r="I99" s="46">
        <f t="shared" si="33"/>
        <v>2965911.76</v>
      </c>
      <c r="J99" s="46">
        <f t="shared" si="26"/>
        <v>4543896.0820206618</v>
      </c>
      <c r="K99" s="46">
        <f t="shared" si="18"/>
        <v>24715.93133333333</v>
      </c>
      <c r="L99" s="46">
        <f t="shared" si="18"/>
        <v>37865.800683505513</v>
      </c>
      <c r="M99" s="46">
        <f t="shared" si="34"/>
        <v>1299593.6573333335</v>
      </c>
      <c r="N99" s="46">
        <f t="shared" si="27"/>
        <v>2077102.4380529725</v>
      </c>
      <c r="O99" s="47">
        <f t="shared" si="35"/>
        <v>2965911.76</v>
      </c>
      <c r="P99" s="46">
        <f t="shared" si="28"/>
        <v>4543896.0820206618</v>
      </c>
      <c r="Q99" s="46">
        <f t="shared" si="19"/>
        <v>1666318.1026666663</v>
      </c>
      <c r="R99" s="46">
        <f t="shared" si="19"/>
        <v>2466793.643967689</v>
      </c>
      <c r="S99" s="46">
        <f t="shared" si="20"/>
        <v>37765.304521247745</v>
      </c>
      <c r="T99" s="46"/>
      <c r="U99" s="46"/>
      <c r="V99" s="46"/>
      <c r="W99" s="4"/>
      <c r="X99" s="20"/>
      <c r="Y99" s="38">
        <f t="shared" si="29"/>
        <v>66.515690777620676</v>
      </c>
      <c r="Z99" s="38">
        <f t="shared" si="30"/>
        <v>66.339157559455103</v>
      </c>
      <c r="AA99" s="38">
        <f t="shared" si="31"/>
        <v>132.85484833707579</v>
      </c>
      <c r="AB99" s="39"/>
      <c r="AC99" s="38">
        <f t="shared" si="32"/>
        <v>-67.271921409435265</v>
      </c>
      <c r="AD99" s="22"/>
      <c r="AE99" s="31"/>
      <c r="AF99" s="38">
        <f t="shared" si="21"/>
        <v>2077102.4380529725</v>
      </c>
      <c r="AG99" s="38">
        <f t="shared" si="22"/>
        <v>2466793.643967689</v>
      </c>
      <c r="AH99" s="104"/>
      <c r="AI99" s="104"/>
      <c r="AJ99" s="104"/>
      <c r="AK99" s="104"/>
    </row>
    <row r="100" spans="2:37" s="2" customFormat="1" ht="15" customHeight="1" x14ac:dyDescent="0.25">
      <c r="B100" s="32">
        <v>36739</v>
      </c>
      <c r="C100" s="33">
        <f t="shared" si="23"/>
        <v>2000</v>
      </c>
      <c r="D100" s="34">
        <f>'[1]IGP-DI'!C94</f>
        <v>1.8207380616357183E-2</v>
      </c>
      <c r="E100" s="45">
        <f t="shared" si="24"/>
        <v>592.73625787438084</v>
      </c>
      <c r="F100" s="45">
        <f t="shared" si="25"/>
        <v>592.73625787438084</v>
      </c>
      <c r="G100" s="36"/>
      <c r="H100" s="46">
        <v>23444</v>
      </c>
      <c r="I100" s="46">
        <f t="shared" si="33"/>
        <v>3079839.1699999995</v>
      </c>
      <c r="J100" s="46">
        <f t="shared" si="26"/>
        <v>4763051.1052071285</v>
      </c>
      <c r="K100" s="46">
        <f t="shared" si="18"/>
        <v>25665.326416666663</v>
      </c>
      <c r="L100" s="46">
        <f t="shared" si="18"/>
        <v>39692.092543392733</v>
      </c>
      <c r="M100" s="46">
        <f t="shared" si="34"/>
        <v>1324309.5886666668</v>
      </c>
      <c r="N100" s="46">
        <f t="shared" si="27"/>
        <v>2162748.7224986223</v>
      </c>
      <c r="O100" s="47">
        <f t="shared" si="35"/>
        <v>3079839.1699999995</v>
      </c>
      <c r="P100" s="46">
        <f t="shared" si="28"/>
        <v>4763051.1052071285</v>
      </c>
      <c r="Q100" s="46">
        <f t="shared" si="19"/>
        <v>1755529.5813333327</v>
      </c>
      <c r="R100" s="46">
        <f t="shared" si="19"/>
        <v>2600302.3827085062</v>
      </c>
      <c r="S100" s="46">
        <f t="shared" si="20"/>
        <v>39809.252618456609</v>
      </c>
      <c r="T100" s="46"/>
      <c r="U100" s="46"/>
      <c r="V100" s="46"/>
      <c r="W100" s="4"/>
      <c r="X100" s="20"/>
      <c r="Y100" s="38">
        <f t="shared" si="29"/>
        <v>68.183413858841575</v>
      </c>
      <c r="Z100" s="38">
        <f t="shared" si="30"/>
        <v>68.384672431366582</v>
      </c>
      <c r="AA100" s="38">
        <f t="shared" si="31"/>
        <v>136.56808629020816</v>
      </c>
      <c r="AB100" s="39"/>
      <c r="AC100" s="38">
        <f t="shared" si="32"/>
        <v>96.295783872310778</v>
      </c>
      <c r="AD100" s="22"/>
      <c r="AE100" s="31"/>
      <c r="AF100" s="38">
        <f t="shared" si="21"/>
        <v>2162748.7224986223</v>
      </c>
      <c r="AG100" s="38">
        <f t="shared" si="22"/>
        <v>2600302.3827085062</v>
      </c>
      <c r="AH100" s="104"/>
      <c r="AI100" s="104"/>
      <c r="AJ100" s="104"/>
      <c r="AK100" s="104"/>
    </row>
    <row r="101" spans="2:37" s="2" customFormat="1" ht="15" customHeight="1" x14ac:dyDescent="0.25">
      <c r="B101" s="32">
        <v>36770</v>
      </c>
      <c r="C101" s="33">
        <f t="shared" si="23"/>
        <v>2000</v>
      </c>
      <c r="D101" s="34">
        <f>'[1]IGP-DI'!C95</f>
        <v>6.8670749317507607E-3</v>
      </c>
      <c r="E101" s="45">
        <f t="shared" si="24"/>
        <v>596.80662217196971</v>
      </c>
      <c r="F101" s="45">
        <f t="shared" si="25"/>
        <v>596.80662217196971</v>
      </c>
      <c r="G101" s="36"/>
      <c r="H101" s="46">
        <v>1739.5800000000745</v>
      </c>
      <c r="I101" s="46">
        <f t="shared" si="33"/>
        <v>3103283.1699999995</v>
      </c>
      <c r="J101" s="46">
        <f t="shared" si="26"/>
        <v>4873644.6434059655</v>
      </c>
      <c r="K101" s="46">
        <f t="shared" si="18"/>
        <v>25860.693083333328</v>
      </c>
      <c r="L101" s="46">
        <f t="shared" si="18"/>
        <v>40613.705361716377</v>
      </c>
      <c r="M101" s="46">
        <f t="shared" si="34"/>
        <v>1349974.9150833334</v>
      </c>
      <c r="N101" s="46">
        <f t="shared" si="27"/>
        <v>2242541.493246485</v>
      </c>
      <c r="O101" s="47">
        <f t="shared" si="35"/>
        <v>3103283.1699999995</v>
      </c>
      <c r="P101" s="46">
        <f t="shared" si="28"/>
        <v>4873644.6434059655</v>
      </c>
      <c r="Q101" s="46">
        <f t="shared" si="19"/>
        <v>1753308.2549166661</v>
      </c>
      <c r="R101" s="46">
        <f t="shared" si="19"/>
        <v>2631103.1501594805</v>
      </c>
      <c r="S101" s="46">
        <f t="shared" si="20"/>
        <v>40280.796059116379</v>
      </c>
      <c r="T101" s="46"/>
      <c r="U101" s="46"/>
      <c r="V101" s="46"/>
      <c r="W101" s="4"/>
      <c r="X101" s="20"/>
      <c r="Y101" s="38">
        <f t="shared" si="29"/>
        <v>68.519016378990742</v>
      </c>
      <c r="Z101" s="38">
        <f t="shared" si="30"/>
        <v>67.95736809414673</v>
      </c>
      <c r="AA101" s="38">
        <f t="shared" si="31"/>
        <v>136.47638447313747</v>
      </c>
      <c r="AB101" s="39"/>
      <c r="AC101" s="38">
        <f t="shared" si="32"/>
        <v>133.54155472906479</v>
      </c>
      <c r="AD101" s="22"/>
      <c r="AE101" s="31"/>
      <c r="AF101" s="38">
        <f t="shared" si="21"/>
        <v>2242541.493246485</v>
      </c>
      <c r="AG101" s="38">
        <f t="shared" si="22"/>
        <v>2631103.1501594805</v>
      </c>
      <c r="AH101" s="104"/>
      <c r="AI101" s="104"/>
      <c r="AJ101" s="104"/>
      <c r="AK101" s="104"/>
    </row>
    <row r="102" spans="2:37" s="2" customFormat="1" ht="15" customHeight="1" x14ac:dyDescent="0.25">
      <c r="B102" s="32">
        <v>36800</v>
      </c>
      <c r="C102" s="33">
        <f t="shared" si="23"/>
        <v>2000</v>
      </c>
      <c r="D102" s="34">
        <f>'[1]IGP-DI'!C96</f>
        <v>3.7372611214923079E-3</v>
      </c>
      <c r="E102" s="45">
        <f t="shared" si="24"/>
        <v>599.03704435806219</v>
      </c>
      <c r="F102" s="45">
        <f t="shared" si="25"/>
        <v>599.03704435806219</v>
      </c>
      <c r="G102" s="36"/>
      <c r="H102" s="46">
        <v>18335.930000000168</v>
      </c>
      <c r="I102" s="46">
        <f t="shared" si="33"/>
        <v>3105022.7499999995</v>
      </c>
      <c r="J102" s="46">
        <f t="shared" si="26"/>
        <v>4908863.8521891702</v>
      </c>
      <c r="K102" s="46">
        <f t="shared" si="18"/>
        <v>25875.189583333329</v>
      </c>
      <c r="L102" s="46">
        <f t="shared" si="18"/>
        <v>40907.198768243084</v>
      </c>
      <c r="M102" s="46">
        <f t="shared" si="34"/>
        <v>1375835.6081666667</v>
      </c>
      <c r="N102" s="46">
        <f t="shared" si="27"/>
        <v>2298833.7964378605</v>
      </c>
      <c r="O102" s="47">
        <f t="shared" si="35"/>
        <v>3105022.7499999995</v>
      </c>
      <c r="P102" s="46">
        <f t="shared" si="28"/>
        <v>4908863.8521891702</v>
      </c>
      <c r="Q102" s="46">
        <f t="shared" si="19"/>
        <v>1729187.1418333328</v>
      </c>
      <c r="R102" s="46">
        <f t="shared" si="19"/>
        <v>2610030.0557513097</v>
      </c>
      <c r="S102" s="46">
        <f t="shared" si="20"/>
        <v>39958.178141936434</v>
      </c>
      <c r="T102" s="46"/>
      <c r="U102" s="46"/>
      <c r="V102" s="46"/>
      <c r="W102" s="4"/>
      <c r="X102" s="20"/>
      <c r="Y102" s="38">
        <f t="shared" si="29"/>
        <v>68.543473293524684</v>
      </c>
      <c r="Z102" s="38">
        <f t="shared" si="30"/>
        <v>66.953308923610592</v>
      </c>
      <c r="AA102" s="38">
        <f t="shared" si="31"/>
        <v>135.49678221713526</v>
      </c>
      <c r="AB102" s="39"/>
      <c r="AC102" s="38">
        <f t="shared" si="32"/>
        <v>104.77337983049641</v>
      </c>
      <c r="AD102" s="22"/>
      <c r="AE102" s="31"/>
      <c r="AF102" s="38">
        <f t="shared" si="21"/>
        <v>2298833.7964378605</v>
      </c>
      <c r="AG102" s="38">
        <f t="shared" si="22"/>
        <v>2610030.0557513097</v>
      </c>
      <c r="AH102" s="104"/>
      <c r="AI102" s="104"/>
      <c r="AJ102" s="104"/>
      <c r="AK102" s="104"/>
    </row>
    <row r="103" spans="2:37" s="2" customFormat="1" ht="15" customHeight="1" x14ac:dyDescent="0.25">
      <c r="B103" s="32">
        <v>36831</v>
      </c>
      <c r="C103" s="33">
        <f t="shared" si="23"/>
        <v>2000</v>
      </c>
      <c r="D103" s="34">
        <f>'[1]IGP-DI'!C97</f>
        <v>3.8745743443728831E-3</v>
      </c>
      <c r="E103" s="45">
        <f t="shared" si="24"/>
        <v>601.35805792146095</v>
      </c>
      <c r="F103" s="45">
        <f t="shared" si="25"/>
        <v>601.35805792146095</v>
      </c>
      <c r="G103" s="36"/>
      <c r="H103" s="46">
        <v>0</v>
      </c>
      <c r="I103" s="46">
        <f t="shared" si="33"/>
        <v>3123358.6799999997</v>
      </c>
      <c r="J103" s="46">
        <f t="shared" si="26"/>
        <v>4945614.0143729709</v>
      </c>
      <c r="K103" s="46">
        <f t="shared" si="18"/>
        <v>26027.988999999998</v>
      </c>
      <c r="L103" s="46">
        <f t="shared" si="18"/>
        <v>41213.45011977476</v>
      </c>
      <c r="M103" s="46">
        <f t="shared" si="34"/>
        <v>1401710.7977500001</v>
      </c>
      <c r="N103" s="46">
        <f t="shared" si="27"/>
        <v>2348485.2182618491</v>
      </c>
      <c r="O103" s="47">
        <f t="shared" si="35"/>
        <v>3123358.6799999997</v>
      </c>
      <c r="P103" s="46">
        <f t="shared" si="28"/>
        <v>4945614.0143729709</v>
      </c>
      <c r="Q103" s="46">
        <f t="shared" si="19"/>
        <v>1721647.8822499996</v>
      </c>
      <c r="R103" s="46">
        <f t="shared" si="19"/>
        <v>2597128.7961111218</v>
      </c>
      <c r="S103" s="46">
        <f t="shared" si="20"/>
        <v>39760.666688065605</v>
      </c>
      <c r="T103" s="46"/>
      <c r="U103" s="46"/>
      <c r="V103" s="46"/>
      <c r="W103" s="4"/>
      <c r="X103" s="20"/>
      <c r="Y103" s="38">
        <f t="shared" si="29"/>
        <v>68.799501646746677</v>
      </c>
      <c r="Z103" s="38">
        <f t="shared" si="30"/>
        <v>66.374303663763868</v>
      </c>
      <c r="AA103" s="38">
        <f t="shared" si="31"/>
        <v>135.17380531051055</v>
      </c>
      <c r="AB103" s="39"/>
      <c r="AC103" s="38">
        <f t="shared" si="32"/>
        <v>135.17380531051055</v>
      </c>
      <c r="AD103" s="22"/>
      <c r="AE103" s="31"/>
      <c r="AF103" s="38">
        <f t="shared" si="21"/>
        <v>2348485.2182618491</v>
      </c>
      <c r="AG103" s="38">
        <f t="shared" si="22"/>
        <v>2597128.7961111218</v>
      </c>
      <c r="AH103" s="104"/>
      <c r="AI103" s="104"/>
      <c r="AJ103" s="104"/>
      <c r="AK103" s="104"/>
    </row>
    <row r="104" spans="2:37" s="26" customFormat="1" ht="15" customHeight="1" x14ac:dyDescent="0.25">
      <c r="B104" s="41">
        <v>36861</v>
      </c>
      <c r="C104" s="33">
        <f t="shared" si="23"/>
        <v>2000</v>
      </c>
      <c r="D104" s="34">
        <f>'[1]IGP-DI'!C98</f>
        <v>7.6049577675501023E-3</v>
      </c>
      <c r="E104" s="48">
        <f t="shared" si="24"/>
        <v>605.93136055512957</v>
      </c>
      <c r="F104" s="48">
        <f t="shared" si="25"/>
        <v>605.93136055512957</v>
      </c>
      <c r="G104" s="44">
        <f>F104/F92-1</f>
        <v>9.806563372149002E-2</v>
      </c>
      <c r="H104" s="46">
        <v>14438.699999999721</v>
      </c>
      <c r="I104" s="46">
        <f t="shared" si="33"/>
        <v>3123358.6799999997</v>
      </c>
      <c r="J104" s="47">
        <f t="shared" si="26"/>
        <v>4964776.1635502316</v>
      </c>
      <c r="K104" s="46">
        <f t="shared" si="18"/>
        <v>26027.988999999998</v>
      </c>
      <c r="L104" s="47">
        <f t="shared" si="18"/>
        <v>41373.134696251931</v>
      </c>
      <c r="M104" s="46">
        <f t="shared" si="34"/>
        <v>1427738.7867500002</v>
      </c>
      <c r="N104" s="47">
        <f t="shared" si="27"/>
        <v>2398957.7335329172</v>
      </c>
      <c r="O104" s="47">
        <f t="shared" si="35"/>
        <v>3123358.6799999997</v>
      </c>
      <c r="P104" s="47">
        <f t="shared" si="28"/>
        <v>4964776.1635502316</v>
      </c>
      <c r="Q104" s="46">
        <f t="shared" si="19"/>
        <v>1695619.8932499995</v>
      </c>
      <c r="R104" s="47">
        <f t="shared" si="19"/>
        <v>2565818.4300173144</v>
      </c>
      <c r="S104" s="47">
        <f t="shared" si="20"/>
        <v>39281.321562016681</v>
      </c>
      <c r="T104" s="47">
        <f>SUM(S93:S104)</f>
        <v>469123.91224803816</v>
      </c>
      <c r="U104" s="47">
        <f>SUM(L93:L104)</f>
        <v>463547.86015908653</v>
      </c>
      <c r="V104" s="47">
        <f>T104+U104</f>
        <v>932671.77240712475</v>
      </c>
      <c r="W104" s="49"/>
      <c r="X104" s="50"/>
      <c r="Y104" s="38">
        <f t="shared" si="29"/>
        <v>68.799501646746663</v>
      </c>
      <c r="Z104" s="38">
        <f t="shared" si="30"/>
        <v>65.321019722906797</v>
      </c>
      <c r="AA104" s="38">
        <f t="shared" si="31"/>
        <v>134.12052136965346</v>
      </c>
      <c r="AB104" s="39"/>
      <c r="AC104" s="38">
        <f t="shared" si="32"/>
        <v>110.1103666709607</v>
      </c>
      <c r="AD104" s="51"/>
      <c r="AE104" s="31"/>
      <c r="AF104" s="38">
        <f t="shared" si="21"/>
        <v>2398957.7335329172</v>
      </c>
      <c r="AG104" s="38">
        <f t="shared" si="22"/>
        <v>2565818.4300173144</v>
      </c>
      <c r="AH104" s="104"/>
      <c r="AI104" s="104"/>
      <c r="AJ104" s="104"/>
      <c r="AK104" s="104"/>
    </row>
    <row r="105" spans="2:37" s="2" customFormat="1" ht="15" customHeight="1" x14ac:dyDescent="0.25">
      <c r="B105" s="32">
        <v>36892</v>
      </c>
      <c r="C105" s="33">
        <f t="shared" si="23"/>
        <v>2001</v>
      </c>
      <c r="D105" s="34">
        <f>'[1]IGP-DI'!C99</f>
        <v>4.8976645873073377E-3</v>
      </c>
      <c r="E105" s="35">
        <f t="shared" si="24"/>
        <v>608.8990091220594</v>
      </c>
      <c r="F105" s="35">
        <f t="shared" si="25"/>
        <v>608.8990091220594</v>
      </c>
      <c r="G105" s="36"/>
      <c r="H105" s="37">
        <v>22592.629999999888</v>
      </c>
      <c r="I105" s="37">
        <f t="shared" si="33"/>
        <v>3137797.3799999994</v>
      </c>
      <c r="J105" s="37">
        <f t="shared" si="26"/>
        <v>5017081.5823030882</v>
      </c>
      <c r="K105" s="37">
        <f t="shared" si="18"/>
        <v>26148.311499999996</v>
      </c>
      <c r="L105" s="37">
        <f t="shared" si="18"/>
        <v>41809.013185859068</v>
      </c>
      <c r="M105" s="37">
        <f t="shared" si="34"/>
        <v>1453766.7757500003</v>
      </c>
      <c r="N105" s="37">
        <f t="shared" si="27"/>
        <v>2458889.4814209007</v>
      </c>
      <c r="O105" s="40">
        <f t="shared" si="35"/>
        <v>3137797.3799999994</v>
      </c>
      <c r="P105" s="37">
        <f t="shared" si="28"/>
        <v>5017081.5823030882</v>
      </c>
      <c r="Q105" s="37">
        <f t="shared" si="19"/>
        <v>1684030.6042499992</v>
      </c>
      <c r="R105" s="37">
        <f t="shared" si="19"/>
        <v>2558192.1008821875</v>
      </c>
      <c r="S105" s="37">
        <f t="shared" si="20"/>
        <v>39164.56650110121</v>
      </c>
      <c r="T105" s="37"/>
      <c r="U105" s="37"/>
      <c r="V105" s="37"/>
      <c r="W105" s="4"/>
      <c r="X105" s="20"/>
      <c r="Y105" s="38">
        <f t="shared" si="29"/>
        <v>68.999586269235778</v>
      </c>
      <c r="Z105" s="38">
        <f t="shared" si="30"/>
        <v>64.635318537103331</v>
      </c>
      <c r="AA105" s="38">
        <f t="shared" si="31"/>
        <v>133.63490480633911</v>
      </c>
      <c r="AB105" s="39"/>
      <c r="AC105" s="38">
        <f t="shared" si="32"/>
        <v>96.349113921870867</v>
      </c>
      <c r="AD105" s="22"/>
      <c r="AE105" s="31"/>
      <c r="AF105" s="38">
        <f t="shared" si="21"/>
        <v>2458889.4814209007</v>
      </c>
      <c r="AG105" s="38">
        <f t="shared" si="22"/>
        <v>2558192.1008821875</v>
      </c>
      <c r="AH105" s="104"/>
      <c r="AI105" s="104"/>
      <c r="AJ105" s="104"/>
      <c r="AK105" s="104"/>
    </row>
    <row r="106" spans="2:37" s="2" customFormat="1" ht="15" customHeight="1" x14ac:dyDescent="0.25">
      <c r="B106" s="32">
        <v>36923</v>
      </c>
      <c r="C106" s="33">
        <f t="shared" si="23"/>
        <v>2001</v>
      </c>
      <c r="D106" s="34">
        <f>'[1]IGP-DI'!C100</f>
        <v>3.3860045146727469E-3</v>
      </c>
      <c r="E106" s="35">
        <f t="shared" si="24"/>
        <v>610.9607439159264</v>
      </c>
      <c r="F106" s="35">
        <f t="shared" si="25"/>
        <v>610.9607439159264</v>
      </c>
      <c r="G106" s="36"/>
      <c r="H106" s="37">
        <v>10081.899999999907</v>
      </c>
      <c r="I106" s="37">
        <f t="shared" si="33"/>
        <v>3160390.0099999993</v>
      </c>
      <c r="J106" s="37">
        <f t="shared" si="26"/>
        <v>5064356.8462242512</v>
      </c>
      <c r="K106" s="37">
        <f t="shared" si="18"/>
        <v>26336.583416666661</v>
      </c>
      <c r="L106" s="37">
        <f t="shared" si="18"/>
        <v>42202.973718535424</v>
      </c>
      <c r="M106" s="37">
        <f t="shared" si="34"/>
        <v>1479915.0872500003</v>
      </c>
      <c r="N106" s="37">
        <f t="shared" si="27"/>
        <v>2512946.0770673282</v>
      </c>
      <c r="O106" s="40">
        <f t="shared" si="35"/>
        <v>3160390.0099999993</v>
      </c>
      <c r="P106" s="37">
        <f t="shared" si="28"/>
        <v>5064356.8462242512</v>
      </c>
      <c r="Q106" s="37">
        <f t="shared" si="19"/>
        <v>1680474.922749999</v>
      </c>
      <c r="R106" s="37">
        <f t="shared" si="19"/>
        <v>2551410.7691569231</v>
      </c>
      <c r="S106" s="37">
        <f t="shared" si="20"/>
        <v>39060.747903104384</v>
      </c>
      <c r="T106" s="37"/>
      <c r="U106" s="37"/>
      <c r="V106" s="37"/>
      <c r="W106" s="4"/>
      <c r="X106" s="20"/>
      <c r="Y106" s="38">
        <f t="shared" si="29"/>
        <v>69.310301193273006</v>
      </c>
      <c r="Z106" s="38">
        <f t="shared" si="30"/>
        <v>64.149797122225735</v>
      </c>
      <c r="AA106" s="38">
        <f t="shared" si="31"/>
        <v>133.46009831549873</v>
      </c>
      <c r="AB106" s="39"/>
      <c r="AC106" s="38">
        <f t="shared" si="32"/>
        <v>116.90250855272922</v>
      </c>
      <c r="AD106" s="22"/>
      <c r="AE106" s="31"/>
      <c r="AF106" s="38">
        <f t="shared" si="21"/>
        <v>2512946.0770673282</v>
      </c>
      <c r="AG106" s="38">
        <f t="shared" si="22"/>
        <v>2551410.7691569231</v>
      </c>
      <c r="AH106" s="104"/>
      <c r="AI106" s="104"/>
      <c r="AJ106" s="104"/>
      <c r="AK106" s="104"/>
    </row>
    <row r="107" spans="2:37" s="2" customFormat="1" ht="15" customHeight="1" x14ac:dyDescent="0.25">
      <c r="B107" s="32">
        <v>36951</v>
      </c>
      <c r="C107" s="33">
        <f t="shared" si="23"/>
        <v>2001</v>
      </c>
      <c r="D107" s="34">
        <f>'[1]IGP-DI'!C101</f>
        <v>8.0325186624399247E-3</v>
      </c>
      <c r="E107" s="35">
        <f t="shared" si="24"/>
        <v>615.86829749344929</v>
      </c>
      <c r="F107" s="35">
        <f t="shared" si="25"/>
        <v>615.86829749344929</v>
      </c>
      <c r="G107" s="36"/>
      <c r="H107" s="37">
        <v>28852.5</v>
      </c>
      <c r="I107" s="37">
        <f t="shared" si="33"/>
        <v>3170471.9099999992</v>
      </c>
      <c r="J107" s="37">
        <f t="shared" si="26"/>
        <v>5091620.8187283967</v>
      </c>
      <c r="K107" s="37">
        <f t="shared" si="18"/>
        <v>26420.599249999992</v>
      </c>
      <c r="L107" s="37">
        <f t="shared" si="18"/>
        <v>42430.173489403307</v>
      </c>
      <c r="M107" s="37">
        <f t="shared" si="34"/>
        <v>1506251.6706666669</v>
      </c>
      <c r="N107" s="37">
        <f t="shared" si="27"/>
        <v>2563800.7970074867</v>
      </c>
      <c r="O107" s="40">
        <f t="shared" si="35"/>
        <v>3170471.9099999992</v>
      </c>
      <c r="P107" s="37">
        <f t="shared" si="28"/>
        <v>5091620.8187283967</v>
      </c>
      <c r="Q107" s="37">
        <f t="shared" si="19"/>
        <v>1664220.2393333323</v>
      </c>
      <c r="R107" s="37">
        <f t="shared" si="19"/>
        <v>2527820.02172091</v>
      </c>
      <c r="S107" s="37">
        <f t="shared" si="20"/>
        <v>38699.58605116613</v>
      </c>
      <c r="T107" s="37"/>
      <c r="U107" s="37"/>
      <c r="V107" s="37"/>
      <c r="W107" s="4"/>
      <c r="X107" s="20"/>
      <c r="Y107" s="38">
        <f t="shared" si="29"/>
        <v>69.448281107962757</v>
      </c>
      <c r="Z107" s="38">
        <f t="shared" si="30"/>
        <v>63.342181042799595</v>
      </c>
      <c r="AA107" s="38">
        <f t="shared" si="31"/>
        <v>132.79046215076235</v>
      </c>
      <c r="AB107" s="39"/>
      <c r="AC107" s="38">
        <f t="shared" si="32"/>
        <v>85.565660414612893</v>
      </c>
      <c r="AD107" s="22"/>
      <c r="AE107" s="31"/>
      <c r="AF107" s="38">
        <f t="shared" si="21"/>
        <v>2563800.7970074867</v>
      </c>
      <c r="AG107" s="38">
        <f t="shared" si="22"/>
        <v>2527820.02172091</v>
      </c>
      <c r="AH107" s="104"/>
      <c r="AI107" s="104"/>
      <c r="AJ107" s="104"/>
      <c r="AK107" s="104"/>
    </row>
    <row r="108" spans="2:37" s="2" customFormat="1" ht="15" customHeight="1" x14ac:dyDescent="0.25">
      <c r="B108" s="32">
        <v>36982</v>
      </c>
      <c r="C108" s="33">
        <f t="shared" si="23"/>
        <v>2001</v>
      </c>
      <c r="D108" s="34">
        <f>'[1]IGP-DI'!C102</f>
        <v>1.127562122434056E-2</v>
      </c>
      <c r="E108" s="35">
        <f t="shared" si="24"/>
        <v>622.8125951400649</v>
      </c>
      <c r="F108" s="35">
        <f t="shared" si="25"/>
        <v>622.8125951400649</v>
      </c>
      <c r="G108" s="36"/>
      <c r="H108" s="37">
        <v>14180.60999999987</v>
      </c>
      <c r="I108" s="37">
        <f t="shared" si="33"/>
        <v>3199324.4099999992</v>
      </c>
      <c r="J108" s="37">
        <f t="shared" si="26"/>
        <v>5161603.6162216086</v>
      </c>
      <c r="K108" s="37">
        <f t="shared" si="18"/>
        <v>26661.036749999992</v>
      </c>
      <c r="L108" s="37">
        <f t="shared" si="18"/>
        <v>43013.363468513402</v>
      </c>
      <c r="M108" s="37">
        <f t="shared" si="34"/>
        <v>1532672.2699166669</v>
      </c>
      <c r="N108" s="37">
        <f t="shared" si="27"/>
        <v>2627165.5694060354</v>
      </c>
      <c r="O108" s="40">
        <f t="shared" si="35"/>
        <v>3199324.4099999992</v>
      </c>
      <c r="P108" s="37">
        <f t="shared" si="28"/>
        <v>5161603.6162216086</v>
      </c>
      <c r="Q108" s="37">
        <f t="shared" si="19"/>
        <v>1666652.1400833323</v>
      </c>
      <c r="R108" s="37">
        <f t="shared" si="19"/>
        <v>2534438.0468155732</v>
      </c>
      <c r="S108" s="37">
        <f t="shared" si="20"/>
        <v>38800.904511119363</v>
      </c>
      <c r="T108" s="37"/>
      <c r="U108" s="37"/>
      <c r="V108" s="37"/>
      <c r="W108" s="4"/>
      <c r="X108" s="20"/>
      <c r="Y108" s="38">
        <f t="shared" si="29"/>
        <v>69.841821122430673</v>
      </c>
      <c r="Z108" s="38">
        <f t="shared" si="30"/>
        <v>63.001951340955443</v>
      </c>
      <c r="AA108" s="38">
        <f t="shared" si="31"/>
        <v>132.84377246338613</v>
      </c>
      <c r="AB108" s="39"/>
      <c r="AC108" s="38">
        <f t="shared" si="32"/>
        <v>109.81837879120948</v>
      </c>
      <c r="AD108" s="22"/>
      <c r="AE108" s="31"/>
      <c r="AF108" s="38">
        <f t="shared" si="21"/>
        <v>2627165.5694060354</v>
      </c>
      <c r="AG108" s="38">
        <f t="shared" si="22"/>
        <v>2534438.0468155732</v>
      </c>
      <c r="AH108" s="104"/>
      <c r="AI108" s="104"/>
      <c r="AJ108" s="104"/>
      <c r="AK108" s="104"/>
    </row>
    <row r="109" spans="2:37" s="2" customFormat="1" ht="15" customHeight="1" x14ac:dyDescent="0.25">
      <c r="B109" s="32">
        <v>37012</v>
      </c>
      <c r="C109" s="33">
        <f t="shared" si="23"/>
        <v>2001</v>
      </c>
      <c r="D109" s="34">
        <f>'[1]IGP-DI'!C103</f>
        <v>4.3987681442916315E-3</v>
      </c>
      <c r="E109" s="35">
        <f t="shared" si="24"/>
        <v>625.55220334343062</v>
      </c>
      <c r="F109" s="35">
        <f t="shared" si="25"/>
        <v>625.55220334343062</v>
      </c>
      <c r="G109" s="36"/>
      <c r="H109" s="37">
        <v>19623.410000000149</v>
      </c>
      <c r="I109" s="37">
        <f t="shared" si="33"/>
        <v>3213505.0199999991</v>
      </c>
      <c r="J109" s="37">
        <f t="shared" si="26"/>
        <v>5234144.4086953998</v>
      </c>
      <c r="K109" s="37">
        <f t="shared" si="18"/>
        <v>26779.208499999993</v>
      </c>
      <c r="L109" s="37">
        <f t="shared" si="18"/>
        <v>43617.870072461665</v>
      </c>
      <c r="M109" s="37">
        <f t="shared" si="34"/>
        <v>1559333.3066666669</v>
      </c>
      <c r="N109" s="37">
        <f t="shared" si="27"/>
        <v>2700286.8591228561</v>
      </c>
      <c r="O109" s="40">
        <f t="shared" si="35"/>
        <v>3213505.0199999991</v>
      </c>
      <c r="P109" s="37">
        <f t="shared" si="28"/>
        <v>5234144.4086953998</v>
      </c>
      <c r="Q109" s="37">
        <f t="shared" si="19"/>
        <v>1654171.7133333322</v>
      </c>
      <c r="R109" s="37">
        <f t="shared" si="19"/>
        <v>2533857.5495725437</v>
      </c>
      <c r="S109" s="37">
        <f t="shared" si="20"/>
        <v>38792.017405702027</v>
      </c>
      <c r="T109" s="37"/>
      <c r="U109" s="37"/>
      <c r="V109" s="37"/>
      <c r="W109" s="4"/>
      <c r="X109" s="20"/>
      <c r="Y109" s="38">
        <f t="shared" si="29"/>
        <v>70.033699403032145</v>
      </c>
      <c r="Z109" s="38">
        <f t="shared" si="30"/>
        <v>62.28521662600297</v>
      </c>
      <c r="AA109" s="38">
        <f t="shared" si="31"/>
        <v>132.31891602903511</v>
      </c>
      <c r="AB109" s="39"/>
      <c r="AC109" s="38">
        <f t="shared" si="32"/>
        <v>100.8111877763863</v>
      </c>
      <c r="AD109" s="22"/>
      <c r="AE109" s="31"/>
      <c r="AF109" s="38">
        <f t="shared" si="21"/>
        <v>2700286.8591228561</v>
      </c>
      <c r="AG109" s="38">
        <f t="shared" si="22"/>
        <v>2533857.5495725437</v>
      </c>
      <c r="AH109" s="104"/>
      <c r="AI109" s="104"/>
      <c r="AJ109" s="104"/>
      <c r="AK109" s="104"/>
    </row>
    <row r="110" spans="2:37" s="2" customFormat="1" ht="15" customHeight="1" x14ac:dyDescent="0.25">
      <c r="B110" s="32">
        <v>37043</v>
      </c>
      <c r="C110" s="33">
        <f t="shared" si="23"/>
        <v>2001</v>
      </c>
      <c r="D110" s="34">
        <f>'[1]IGP-DI'!C104</f>
        <v>1.4561725035080908E-2</v>
      </c>
      <c r="E110" s="35">
        <f t="shared" si="24"/>
        <v>634.66132252360671</v>
      </c>
      <c r="F110" s="35">
        <f t="shared" si="25"/>
        <v>634.66132252360671</v>
      </c>
      <c r="G110" s="36"/>
      <c r="H110" s="37">
        <v>-132.96999999973923</v>
      </c>
      <c r="I110" s="37">
        <f t="shared" si="33"/>
        <v>3233128.4299999992</v>
      </c>
      <c r="J110" s="37">
        <f t="shared" si="26"/>
        <v>5276877.9252137821</v>
      </c>
      <c r="K110" s="37">
        <f t="shared" si="18"/>
        <v>26942.736916666661</v>
      </c>
      <c r="L110" s="37">
        <f t="shared" si="18"/>
        <v>43973.982710114848</v>
      </c>
      <c r="M110" s="37">
        <f t="shared" si="34"/>
        <v>1586112.5151666668</v>
      </c>
      <c r="N110" s="37">
        <f t="shared" si="27"/>
        <v>2755974.5299090734</v>
      </c>
      <c r="O110" s="40">
        <f t="shared" si="35"/>
        <v>3233128.4299999992</v>
      </c>
      <c r="P110" s="37">
        <f t="shared" si="28"/>
        <v>5276877.9252137821</v>
      </c>
      <c r="Q110" s="37">
        <f t="shared" si="19"/>
        <v>1647015.9148333324</v>
      </c>
      <c r="R110" s="37">
        <f t="shared" si="19"/>
        <v>2520903.3953047087</v>
      </c>
      <c r="S110" s="37">
        <f t="shared" si="20"/>
        <v>38593.69616308964</v>
      </c>
      <c r="T110" s="37"/>
      <c r="U110" s="37"/>
      <c r="V110" s="37"/>
      <c r="W110" s="4"/>
      <c r="X110" s="20"/>
      <c r="Y110" s="38">
        <f t="shared" si="29"/>
        <v>70.296263805137556</v>
      </c>
      <c r="Z110" s="38">
        <f t="shared" si="30"/>
        <v>61.695404407202687</v>
      </c>
      <c r="AA110" s="38">
        <f t="shared" si="31"/>
        <v>131.99166821234024</v>
      </c>
      <c r="AB110" s="39"/>
      <c r="AC110" s="38">
        <f t="shared" si="32"/>
        <v>132.20423240648591</v>
      </c>
      <c r="AD110" s="22"/>
      <c r="AE110" s="31"/>
      <c r="AF110" s="38">
        <f t="shared" si="21"/>
        <v>2755974.5299090734</v>
      </c>
      <c r="AG110" s="38">
        <f t="shared" si="22"/>
        <v>2520903.3953047087</v>
      </c>
      <c r="AH110" s="104"/>
      <c r="AI110" s="104"/>
      <c r="AJ110" s="104"/>
      <c r="AK110" s="104"/>
    </row>
    <row r="111" spans="2:37" s="2" customFormat="1" ht="15" customHeight="1" x14ac:dyDescent="0.25">
      <c r="B111" s="32">
        <v>37073</v>
      </c>
      <c r="C111" s="33">
        <f t="shared" si="23"/>
        <v>2001</v>
      </c>
      <c r="D111" s="34">
        <f>'[1]IGP-DI'!C105</f>
        <v>1.6159120329581E-2</v>
      </c>
      <c r="E111" s="35">
        <f t="shared" si="24"/>
        <v>644.91689120279671</v>
      </c>
      <c r="F111" s="35">
        <f t="shared" si="25"/>
        <v>644.91689120279671</v>
      </c>
      <c r="G111" s="36"/>
      <c r="H111" s="37">
        <v>25631.769999999553</v>
      </c>
      <c r="I111" s="37">
        <f t="shared" si="33"/>
        <v>3232995.4599999995</v>
      </c>
      <c r="J111" s="37">
        <f t="shared" si="26"/>
        <v>5353583.464331856</v>
      </c>
      <c r="K111" s="37">
        <f t="shared" si="18"/>
        <v>26941.628833333329</v>
      </c>
      <c r="L111" s="37">
        <f t="shared" si="18"/>
        <v>44613.195536098799</v>
      </c>
      <c r="M111" s="37">
        <f t="shared" si="34"/>
        <v>1613055.2520833334</v>
      </c>
      <c r="N111" s="37">
        <f t="shared" si="27"/>
        <v>2840720.5929723326</v>
      </c>
      <c r="O111" s="40">
        <f t="shared" si="35"/>
        <v>3232995.4599999995</v>
      </c>
      <c r="P111" s="37">
        <f t="shared" si="28"/>
        <v>5353583.464331856</v>
      </c>
      <c r="Q111" s="37">
        <f t="shared" si="19"/>
        <v>1619940.2079166661</v>
      </c>
      <c r="R111" s="37">
        <f t="shared" si="19"/>
        <v>2512862.8713595234</v>
      </c>
      <c r="S111" s="37">
        <f t="shared" si="20"/>
        <v>38470.599998948441</v>
      </c>
      <c r="T111" s="37"/>
      <c r="U111" s="37"/>
      <c r="V111" s="37"/>
      <c r="W111" s="4"/>
      <c r="X111" s="20"/>
      <c r="Y111" s="38">
        <f t="shared" si="29"/>
        <v>70.294492436853005</v>
      </c>
      <c r="Z111" s="38">
        <f t="shared" si="30"/>
        <v>60.61595158497704</v>
      </c>
      <c r="AA111" s="38">
        <f t="shared" si="31"/>
        <v>130.91044402183005</v>
      </c>
      <c r="AB111" s="39"/>
      <c r="AC111" s="38">
        <f t="shared" si="32"/>
        <v>90.52391172444689</v>
      </c>
      <c r="AD111" s="22"/>
      <c r="AE111" s="31"/>
      <c r="AF111" s="38">
        <f t="shared" si="21"/>
        <v>2840720.5929723326</v>
      </c>
      <c r="AG111" s="38">
        <f t="shared" si="22"/>
        <v>2512862.8713595234</v>
      </c>
      <c r="AH111" s="104"/>
      <c r="AI111" s="104"/>
      <c r="AJ111" s="104"/>
      <c r="AK111" s="104"/>
    </row>
    <row r="112" spans="2:37" s="2" customFormat="1" ht="15" customHeight="1" x14ac:dyDescent="0.25">
      <c r="B112" s="32">
        <v>37104</v>
      </c>
      <c r="C112" s="33">
        <f t="shared" si="23"/>
        <v>2001</v>
      </c>
      <c r="D112" s="34">
        <f>'[1]IGP-DI'!C106</f>
        <v>9.0336643255026772E-3</v>
      </c>
      <c r="E112" s="35">
        <f t="shared" si="24"/>
        <v>650.7428539157695</v>
      </c>
      <c r="F112" s="35">
        <f t="shared" si="25"/>
        <v>650.7428539157695</v>
      </c>
      <c r="G112" s="36"/>
      <c r="H112" s="37">
        <v>1590.9599999999627</v>
      </c>
      <c r="I112" s="37">
        <f t="shared" si="33"/>
        <v>3258627.2299999991</v>
      </c>
      <c r="J112" s="37">
        <f t="shared" si="26"/>
        <v>5466138.6205821391</v>
      </c>
      <c r="K112" s="37">
        <f t="shared" si="18"/>
        <v>27155.226916666659</v>
      </c>
      <c r="L112" s="37">
        <f t="shared" si="18"/>
        <v>45551.155171517828</v>
      </c>
      <c r="M112" s="37">
        <f t="shared" si="34"/>
        <v>1639996.8809166667</v>
      </c>
      <c r="N112" s="37">
        <f t="shared" si="27"/>
        <v>2931958.2443879452</v>
      </c>
      <c r="O112" s="40">
        <f t="shared" si="35"/>
        <v>3258627.2299999991</v>
      </c>
      <c r="P112" s="37">
        <f t="shared" si="28"/>
        <v>5466138.6205821391</v>
      </c>
      <c r="Q112" s="37">
        <f t="shared" si="19"/>
        <v>1618630.3490833323</v>
      </c>
      <c r="R112" s="37">
        <f t="shared" si="19"/>
        <v>2534180.376194194</v>
      </c>
      <c r="S112" s="37">
        <f t="shared" si="20"/>
        <v>38796.959710342708</v>
      </c>
      <c r="T112" s="37"/>
      <c r="U112" s="37"/>
      <c r="V112" s="37"/>
      <c r="W112" s="4"/>
      <c r="X112" s="20"/>
      <c r="Y112" s="38">
        <f t="shared" si="29"/>
        <v>70.631046872664541</v>
      </c>
      <c r="Z112" s="38">
        <f t="shared" si="30"/>
        <v>60.158076551514682</v>
      </c>
      <c r="AA112" s="38">
        <f t="shared" si="31"/>
        <v>130.78912342417922</v>
      </c>
      <c r="AB112" s="39"/>
      <c r="AC112" s="38">
        <f t="shared" si="32"/>
        <v>128.32220090795738</v>
      </c>
      <c r="AD112" s="22"/>
      <c r="AE112" s="31"/>
      <c r="AF112" s="38">
        <f t="shared" si="21"/>
        <v>2931958.2443879452</v>
      </c>
      <c r="AG112" s="38">
        <f t="shared" si="22"/>
        <v>2534180.376194194</v>
      </c>
      <c r="AH112" s="104"/>
      <c r="AI112" s="104"/>
      <c r="AJ112" s="104"/>
      <c r="AK112" s="104"/>
    </row>
    <row r="113" spans="2:37" s="2" customFormat="1" ht="15" customHeight="1" x14ac:dyDescent="0.25">
      <c r="B113" s="32">
        <v>37135</v>
      </c>
      <c r="C113" s="33">
        <f t="shared" si="23"/>
        <v>2001</v>
      </c>
      <c r="D113" s="34">
        <f>'[1]IGP-DI'!C107</f>
        <v>3.8211362599909204E-3</v>
      </c>
      <c r="E113" s="35">
        <f t="shared" si="24"/>
        <v>653.22943103079706</v>
      </c>
      <c r="F113" s="35">
        <f t="shared" si="25"/>
        <v>653.22943103079706</v>
      </c>
      <c r="G113" s="36"/>
      <c r="H113" s="37">
        <v>698251.93000000017</v>
      </c>
      <c r="I113" s="37">
        <f t="shared" si="33"/>
        <v>3260218.189999999</v>
      </c>
      <c r="J113" s="37">
        <f t="shared" si="26"/>
        <v>5517123.2142357398</v>
      </c>
      <c r="K113" s="37">
        <f t="shared" si="18"/>
        <v>27168.484916666657</v>
      </c>
      <c r="L113" s="37">
        <f t="shared" si="18"/>
        <v>45976.026785297829</v>
      </c>
      <c r="M113" s="37">
        <f t="shared" si="34"/>
        <v>1667152.1078333333</v>
      </c>
      <c r="N113" s="37">
        <f t="shared" si="27"/>
        <v>3004407.2200011122</v>
      </c>
      <c r="O113" s="40">
        <f t="shared" si="35"/>
        <v>3260218.189999999</v>
      </c>
      <c r="P113" s="37">
        <f t="shared" si="28"/>
        <v>5517123.2142357398</v>
      </c>
      <c r="Q113" s="37">
        <f t="shared" si="19"/>
        <v>1593066.0821666657</v>
      </c>
      <c r="R113" s="37">
        <f t="shared" si="19"/>
        <v>2512715.9942346276</v>
      </c>
      <c r="S113" s="37">
        <f t="shared" si="20"/>
        <v>38468.351387937764</v>
      </c>
      <c r="T113" s="37"/>
      <c r="U113" s="37"/>
      <c r="V113" s="37"/>
      <c r="W113" s="4"/>
      <c r="X113" s="20"/>
      <c r="Y113" s="38">
        <f t="shared" si="29"/>
        <v>70.651604560299717</v>
      </c>
      <c r="Z113" s="38">
        <f t="shared" si="30"/>
        <v>59.114519900539712</v>
      </c>
      <c r="AA113" s="38">
        <f t="shared" si="31"/>
        <v>129.76612446083942</v>
      </c>
      <c r="AB113" s="39"/>
      <c r="AC113" s="38">
        <f t="shared" si="32"/>
        <v>-943.24132509984406</v>
      </c>
      <c r="AD113" s="22"/>
      <c r="AE113" s="31"/>
      <c r="AF113" s="38">
        <f t="shared" si="21"/>
        <v>3004407.2200011122</v>
      </c>
      <c r="AG113" s="38">
        <f t="shared" si="22"/>
        <v>2512715.9942346276</v>
      </c>
      <c r="AH113" s="104"/>
      <c r="AI113" s="104"/>
      <c r="AJ113" s="104"/>
      <c r="AK113" s="104"/>
    </row>
    <row r="114" spans="2:37" s="2" customFormat="1" ht="15" customHeight="1" x14ac:dyDescent="0.25">
      <c r="B114" s="32">
        <v>37165</v>
      </c>
      <c r="C114" s="33">
        <f t="shared" si="23"/>
        <v>2001</v>
      </c>
      <c r="D114" s="34">
        <f>'[1]IGP-DI'!C108</f>
        <v>1.4461219161115313E-2</v>
      </c>
      <c r="E114" s="35">
        <f t="shared" si="24"/>
        <v>662.67592499542411</v>
      </c>
      <c r="F114" s="35">
        <f t="shared" si="25"/>
        <v>662.67592499542411</v>
      </c>
      <c r="G114" s="36"/>
      <c r="H114" s="37">
        <v>42777.430000000168</v>
      </c>
      <c r="I114" s="37">
        <f t="shared" si="33"/>
        <v>3958470.1199999992</v>
      </c>
      <c r="J114" s="37">
        <f t="shared" si="26"/>
        <v>6239124.9395688251</v>
      </c>
      <c r="K114" s="37">
        <f t="shared" si="18"/>
        <v>32987.250999999989</v>
      </c>
      <c r="L114" s="37">
        <f t="shared" si="18"/>
        <v>51992.707829740211</v>
      </c>
      <c r="M114" s="37">
        <f t="shared" si="34"/>
        <v>1694320.5927500001</v>
      </c>
      <c r="N114" s="37">
        <f t="shared" si="27"/>
        <v>3062039.1768175745</v>
      </c>
      <c r="O114" s="40">
        <f t="shared" si="35"/>
        <v>3958470.1199999992</v>
      </c>
      <c r="P114" s="37">
        <f t="shared" si="28"/>
        <v>6239124.9395688251</v>
      </c>
      <c r="Q114" s="37">
        <f t="shared" si="19"/>
        <v>2264149.5272499993</v>
      </c>
      <c r="R114" s="37">
        <f t="shared" si="19"/>
        <v>3177085.7627512505</v>
      </c>
      <c r="S114" s="37">
        <f t="shared" si="20"/>
        <v>48639.500759956245</v>
      </c>
      <c r="T114" s="37"/>
      <c r="U114" s="37"/>
      <c r="V114" s="37"/>
      <c r="W114" s="4"/>
      <c r="X114" s="20"/>
      <c r="Y114" s="38">
        <f t="shared" si="29"/>
        <v>79.593333306638741</v>
      </c>
      <c r="Z114" s="38">
        <f t="shared" si="30"/>
        <v>74.46005713980621</v>
      </c>
      <c r="AA114" s="38">
        <f t="shared" si="31"/>
        <v>154.05339044644495</v>
      </c>
      <c r="AB114" s="39"/>
      <c r="AC114" s="38">
        <f t="shared" si="32"/>
        <v>88.567317762154971</v>
      </c>
      <c r="AD114" s="22"/>
      <c r="AE114" s="31"/>
      <c r="AF114" s="38">
        <f t="shared" si="21"/>
        <v>3062039.1768175745</v>
      </c>
      <c r="AG114" s="38">
        <f t="shared" si="22"/>
        <v>3177085.7627512505</v>
      </c>
      <c r="AH114" s="104"/>
      <c r="AI114" s="104"/>
      <c r="AJ114" s="104"/>
      <c r="AK114" s="104"/>
    </row>
    <row r="115" spans="2:37" s="2" customFormat="1" ht="15" customHeight="1" x14ac:dyDescent="0.25">
      <c r="B115" s="32">
        <v>37196</v>
      </c>
      <c r="C115" s="33">
        <f t="shared" si="23"/>
        <v>2001</v>
      </c>
      <c r="D115" s="34">
        <f>'[1]IGP-DI'!C109</f>
        <v>7.6413604544276481E-3</v>
      </c>
      <c r="E115" s="35">
        <f t="shared" si="24"/>
        <v>667.7396706027854</v>
      </c>
      <c r="F115" s="35">
        <f t="shared" si="25"/>
        <v>667.7396706027854</v>
      </c>
      <c r="G115" s="36"/>
      <c r="H115" s="37">
        <v>245941.79999999981</v>
      </c>
      <c r="I115" s="37">
        <f t="shared" si="33"/>
        <v>4001247.5499999993</v>
      </c>
      <c r="J115" s="37">
        <f t="shared" si="26"/>
        <v>6372746.3364838893</v>
      </c>
      <c r="K115" s="37">
        <f t="shared" si="18"/>
        <v>33343.729583333326</v>
      </c>
      <c r="L115" s="37">
        <f t="shared" si="18"/>
        <v>53106.219470699078</v>
      </c>
      <c r="M115" s="37">
        <f t="shared" si="34"/>
        <v>1727307.84375</v>
      </c>
      <c r="N115" s="37">
        <f t="shared" si="27"/>
        <v>3159064.5822059005</v>
      </c>
      <c r="O115" s="40">
        <f t="shared" si="35"/>
        <v>4001247.5499999993</v>
      </c>
      <c r="P115" s="37">
        <f t="shared" si="28"/>
        <v>6372746.3364838893</v>
      </c>
      <c r="Q115" s="37">
        <f t="shared" si="19"/>
        <v>2273939.7062499993</v>
      </c>
      <c r="R115" s="37">
        <f t="shared" si="19"/>
        <v>3213681.7542779888</v>
      </c>
      <c r="S115" s="37">
        <f t="shared" si="20"/>
        <v>49199.76601264326</v>
      </c>
      <c r="T115" s="37"/>
      <c r="U115" s="37"/>
      <c r="V115" s="37"/>
      <c r="W115" s="4"/>
      <c r="X115" s="20"/>
      <c r="Y115" s="38">
        <f t="shared" si="29"/>
        <v>80.139050579007815</v>
      </c>
      <c r="Z115" s="38">
        <f t="shared" si="30"/>
        <v>74.244082449476323</v>
      </c>
      <c r="AA115" s="38">
        <f t="shared" si="31"/>
        <v>154.38313302848414</v>
      </c>
      <c r="AB115" s="39"/>
      <c r="AC115" s="38">
        <f t="shared" si="32"/>
        <v>-216.75121895766668</v>
      </c>
      <c r="AD115" s="22"/>
      <c r="AE115" s="31"/>
      <c r="AF115" s="38">
        <f t="shared" si="21"/>
        <v>3159064.5822059005</v>
      </c>
      <c r="AG115" s="38">
        <f t="shared" si="22"/>
        <v>3213681.7542779888</v>
      </c>
      <c r="AH115" s="104"/>
      <c r="AI115" s="104"/>
      <c r="AJ115" s="104"/>
      <c r="AK115" s="104"/>
    </row>
    <row r="116" spans="2:37" s="26" customFormat="1" ht="15" customHeight="1" x14ac:dyDescent="0.25">
      <c r="B116" s="41">
        <v>37226</v>
      </c>
      <c r="C116" s="33">
        <f t="shared" si="23"/>
        <v>2001</v>
      </c>
      <c r="D116" s="34">
        <f>'[1]IGP-DI'!C110</f>
        <v>1.7824061078988152E-3</v>
      </c>
      <c r="E116" s="43">
        <f t="shared" si="24"/>
        <v>668.92985387015415</v>
      </c>
      <c r="F116" s="43">
        <f t="shared" si="25"/>
        <v>668.92985387015415</v>
      </c>
      <c r="G116" s="44">
        <f>F116/F104-1</f>
        <v>0.10396968603392298</v>
      </c>
      <c r="H116" s="37">
        <v>-134793.48999999929</v>
      </c>
      <c r="I116" s="37">
        <f t="shared" si="33"/>
        <v>4247189.3499999996</v>
      </c>
      <c r="J116" s="40">
        <f t="shared" si="26"/>
        <v>6669263.9182702061</v>
      </c>
      <c r="K116" s="37">
        <f t="shared" si="18"/>
        <v>35393.244583333333</v>
      </c>
      <c r="L116" s="40">
        <f t="shared" si="18"/>
        <v>55577.199318918385</v>
      </c>
      <c r="M116" s="37">
        <f t="shared" si="34"/>
        <v>1760651.5733333332</v>
      </c>
      <c r="N116" s="40">
        <f t="shared" si="27"/>
        <v>3236716.1566133979</v>
      </c>
      <c r="O116" s="40">
        <f t="shared" si="35"/>
        <v>4247189.3499999996</v>
      </c>
      <c r="P116" s="40">
        <f t="shared" si="28"/>
        <v>6669263.9182702061</v>
      </c>
      <c r="Q116" s="37">
        <f t="shared" si="19"/>
        <v>2486537.7766666664</v>
      </c>
      <c r="R116" s="40">
        <f t="shared" si="19"/>
        <v>3432547.7616568082</v>
      </c>
      <c r="S116" s="40">
        <f t="shared" si="20"/>
        <v>52550.488696003245</v>
      </c>
      <c r="T116" s="40">
        <f>SUM(S105:S116)</f>
        <v>499237.18510111445</v>
      </c>
      <c r="U116" s="40">
        <f>SUM(L105:L116)</f>
        <v>553863.88075715979</v>
      </c>
      <c r="V116" s="40">
        <f>T116+U116</f>
        <v>1053101.0658582742</v>
      </c>
      <c r="W116" s="49"/>
      <c r="X116" s="50"/>
      <c r="Y116" s="38">
        <f t="shared" si="29"/>
        <v>83.231836845559059</v>
      </c>
      <c r="Z116" s="38">
        <f t="shared" si="30"/>
        <v>78.699066431929367</v>
      </c>
      <c r="AA116" s="38">
        <f t="shared" si="31"/>
        <v>161.93090327748843</v>
      </c>
      <c r="AB116" s="39"/>
      <c r="AC116" s="38">
        <f t="shared" si="32"/>
        <v>363.79623483449745</v>
      </c>
      <c r="AD116" s="51"/>
      <c r="AE116" s="31"/>
      <c r="AF116" s="38">
        <f t="shared" si="21"/>
        <v>3236716.1566133979</v>
      </c>
      <c r="AG116" s="38">
        <f t="shared" si="22"/>
        <v>3432547.7616568082</v>
      </c>
      <c r="AH116" s="104"/>
      <c r="AI116" s="104"/>
      <c r="AJ116" s="104"/>
      <c r="AK116" s="104"/>
    </row>
    <row r="117" spans="2:37" s="2" customFormat="1" ht="15" customHeight="1" x14ac:dyDescent="0.25">
      <c r="B117" s="32">
        <v>37257</v>
      </c>
      <c r="C117" s="33">
        <f t="shared" si="23"/>
        <v>2002</v>
      </c>
      <c r="D117" s="34">
        <f>'[1]IGP-DI'!C111</f>
        <v>1.8586232178465778E-3</v>
      </c>
      <c r="E117" s="45">
        <f t="shared" si="24"/>
        <v>670.17314242766793</v>
      </c>
      <c r="F117" s="45">
        <f t="shared" si="25"/>
        <v>670.17314242766793</v>
      </c>
      <c r="G117" s="36"/>
      <c r="H117" s="46">
        <v>1595</v>
      </c>
      <c r="I117" s="46">
        <f t="shared" si="33"/>
        <v>4112395.8600000003</v>
      </c>
      <c r="J117" s="46">
        <f t="shared" si="26"/>
        <v>6546117.5082734395</v>
      </c>
      <c r="K117" s="46">
        <f t="shared" si="18"/>
        <v>34269.965500000006</v>
      </c>
      <c r="L117" s="46">
        <f t="shared" si="18"/>
        <v>54550.979235611994</v>
      </c>
      <c r="M117" s="46">
        <f t="shared" si="34"/>
        <v>1796044.8179166666</v>
      </c>
      <c r="N117" s="46">
        <f t="shared" si="27"/>
        <v>3298161.5597189246</v>
      </c>
      <c r="O117" s="47">
        <f t="shared" si="35"/>
        <v>4112395.8600000003</v>
      </c>
      <c r="P117" s="46">
        <f t="shared" si="28"/>
        <v>6546117.5082734395</v>
      </c>
      <c r="Q117" s="46">
        <f t="shared" si="19"/>
        <v>2316351.0420833337</v>
      </c>
      <c r="R117" s="46">
        <f t="shared" si="19"/>
        <v>3247955.9485545149</v>
      </c>
      <c r="S117" s="46">
        <f t="shared" si="20"/>
        <v>49724.485778821792</v>
      </c>
      <c r="T117" s="46"/>
      <c r="U117" s="46"/>
      <c r="V117" s="46"/>
      <c r="W117" s="4"/>
      <c r="X117" s="20"/>
      <c r="Y117" s="38">
        <f t="shared" si="29"/>
        <v>81.549625749250652</v>
      </c>
      <c r="Z117" s="38">
        <f t="shared" si="30"/>
        <v>74.334379742713352</v>
      </c>
      <c r="AA117" s="38">
        <f t="shared" si="31"/>
        <v>155.88400549196399</v>
      </c>
      <c r="AB117" s="39"/>
      <c r="AC117" s="38">
        <f t="shared" si="32"/>
        <v>153.49960002587216</v>
      </c>
      <c r="AD117" s="22"/>
      <c r="AE117" s="31"/>
      <c r="AF117" s="38">
        <f t="shared" si="21"/>
        <v>3298161.5597189246</v>
      </c>
      <c r="AG117" s="38">
        <f t="shared" si="22"/>
        <v>3247955.9485545149</v>
      </c>
      <c r="AH117" s="104"/>
      <c r="AI117" s="104"/>
      <c r="AJ117" s="104"/>
      <c r="AK117" s="104"/>
    </row>
    <row r="118" spans="2:37" s="2" customFormat="1" ht="15" customHeight="1" x14ac:dyDescent="0.25">
      <c r="B118" s="32">
        <v>37288</v>
      </c>
      <c r="C118" s="33">
        <f t="shared" si="23"/>
        <v>2002</v>
      </c>
      <c r="D118" s="34">
        <f>'[1]IGP-DI'!C112</f>
        <v>1.8272076817302807E-3</v>
      </c>
      <c r="E118" s="45">
        <f t="shared" si="24"/>
        <v>671.39768794160113</v>
      </c>
      <c r="F118" s="45">
        <f t="shared" si="25"/>
        <v>671.39768794160113</v>
      </c>
      <c r="G118" s="36"/>
      <c r="H118" s="46">
        <v>16503.05999999959</v>
      </c>
      <c r="I118" s="46">
        <f t="shared" si="33"/>
        <v>4113990.8600000003</v>
      </c>
      <c r="J118" s="46">
        <f t="shared" si="26"/>
        <v>6559882.2387651009</v>
      </c>
      <c r="K118" s="46">
        <f t="shared" si="18"/>
        <v>34283.25716666667</v>
      </c>
      <c r="L118" s="46">
        <f t="shared" si="18"/>
        <v>54665.685323042504</v>
      </c>
      <c r="M118" s="46">
        <f t="shared" si="34"/>
        <v>1830314.7834166666</v>
      </c>
      <c r="N118" s="46">
        <f t="shared" si="27"/>
        <v>3358943.9683222026</v>
      </c>
      <c r="O118" s="47">
        <f t="shared" si="35"/>
        <v>4113990.8600000003</v>
      </c>
      <c r="P118" s="46">
        <f t="shared" si="28"/>
        <v>6559882.2387651009</v>
      </c>
      <c r="Q118" s="46">
        <f t="shared" si="19"/>
        <v>2283676.0765833338</v>
      </c>
      <c r="R118" s="46">
        <f t="shared" si="19"/>
        <v>3200938.2704428984</v>
      </c>
      <c r="S118" s="46">
        <f t="shared" si="20"/>
        <v>49004.670022806138</v>
      </c>
      <c r="T118" s="46"/>
      <c r="U118" s="46"/>
      <c r="V118" s="46"/>
      <c r="W118" s="4"/>
      <c r="X118" s="20"/>
      <c r="Y118" s="38">
        <f t="shared" si="29"/>
        <v>81.569495794801412</v>
      </c>
      <c r="Z118" s="38">
        <f t="shared" si="30"/>
        <v>73.122402138183617</v>
      </c>
      <c r="AA118" s="38">
        <f t="shared" si="31"/>
        <v>154.69189793298503</v>
      </c>
      <c r="AB118" s="39"/>
      <c r="AC118" s="38">
        <f t="shared" si="32"/>
        <v>130.06682874531495</v>
      </c>
      <c r="AD118" s="22"/>
      <c r="AE118" s="31"/>
      <c r="AF118" s="38">
        <f t="shared" si="21"/>
        <v>3358943.9683222026</v>
      </c>
      <c r="AG118" s="38">
        <f t="shared" si="22"/>
        <v>3200938.2704428984</v>
      </c>
      <c r="AH118" s="104"/>
      <c r="AI118" s="104"/>
      <c r="AJ118" s="104"/>
      <c r="AK118" s="104"/>
    </row>
    <row r="119" spans="2:37" s="2" customFormat="1" ht="15" customHeight="1" x14ac:dyDescent="0.25">
      <c r="B119" s="32">
        <v>37316</v>
      </c>
      <c r="C119" s="33">
        <f t="shared" si="23"/>
        <v>2002</v>
      </c>
      <c r="D119" s="34">
        <f>'[1]IGP-DI'!C113</f>
        <v>1.1306164418616316E-3</v>
      </c>
      <c r="E119" s="45">
        <f t="shared" si="24"/>
        <v>672.15678120661585</v>
      </c>
      <c r="F119" s="45">
        <f t="shared" si="25"/>
        <v>672.15678120661585</v>
      </c>
      <c r="G119" s="36"/>
      <c r="H119" s="46">
        <v>-92817.379999999888</v>
      </c>
      <c r="I119" s="46">
        <f t="shared" si="33"/>
        <v>4130493.92</v>
      </c>
      <c r="J119" s="46">
        <f t="shared" si="26"/>
        <v>6588401.7205010224</v>
      </c>
      <c r="K119" s="46">
        <f t="shared" si="18"/>
        <v>34420.782666666666</v>
      </c>
      <c r="L119" s="46">
        <f t="shared" si="18"/>
        <v>54903.347670841853</v>
      </c>
      <c r="M119" s="46">
        <f t="shared" si="34"/>
        <v>1864598.0405833332</v>
      </c>
      <c r="N119" s="46">
        <f t="shared" si="27"/>
        <v>3419847.0274268142</v>
      </c>
      <c r="O119" s="47">
        <f t="shared" si="35"/>
        <v>4130493.92</v>
      </c>
      <c r="P119" s="46">
        <f t="shared" si="28"/>
        <v>6588401.7205010224</v>
      </c>
      <c r="Q119" s="46">
        <f t="shared" si="19"/>
        <v>2265895.8794166669</v>
      </c>
      <c r="R119" s="46">
        <f t="shared" si="19"/>
        <v>3168554.6930742082</v>
      </c>
      <c r="S119" s="46">
        <f t="shared" si="20"/>
        <v>48508.894600404412</v>
      </c>
      <c r="T119" s="46"/>
      <c r="U119" s="46"/>
      <c r="V119" s="46"/>
      <c r="W119" s="4"/>
      <c r="X119" s="20"/>
      <c r="Y119" s="38">
        <f t="shared" si="29"/>
        <v>81.774704704698664</v>
      </c>
      <c r="Z119" s="38">
        <f t="shared" si="30"/>
        <v>72.250613118917627</v>
      </c>
      <c r="AA119" s="38">
        <f t="shared" si="31"/>
        <v>154.02531782361629</v>
      </c>
      <c r="AB119" s="39"/>
      <c r="AC119" s="38">
        <f t="shared" si="32"/>
        <v>292.27032769930304</v>
      </c>
      <c r="AD119" s="22"/>
      <c r="AE119" s="31"/>
      <c r="AF119" s="38">
        <f t="shared" si="21"/>
        <v>3419847.0274268142</v>
      </c>
      <c r="AG119" s="38">
        <f t="shared" si="22"/>
        <v>3168554.6930742082</v>
      </c>
      <c r="AH119" s="104"/>
      <c r="AI119" s="104"/>
      <c r="AJ119" s="104"/>
      <c r="AK119" s="104"/>
    </row>
    <row r="120" spans="2:37" s="2" customFormat="1" ht="15" customHeight="1" x14ac:dyDescent="0.25">
      <c r="B120" s="32">
        <v>37347</v>
      </c>
      <c r="C120" s="33">
        <f t="shared" si="23"/>
        <v>2002</v>
      </c>
      <c r="D120" s="34">
        <f>'[1]IGP-DI'!C114</f>
        <v>6.985174513175707E-3</v>
      </c>
      <c r="E120" s="45">
        <f t="shared" si="24"/>
        <v>676.85191362355852</v>
      </c>
      <c r="F120" s="45">
        <f t="shared" si="25"/>
        <v>676.85191362355852</v>
      </c>
      <c r="G120" s="36"/>
      <c r="H120" s="46">
        <v>13003</v>
      </c>
      <c r="I120" s="46">
        <f t="shared" si="33"/>
        <v>4037676.54</v>
      </c>
      <c r="J120" s="46">
        <f t="shared" si="26"/>
        <v>6502928.3549558921</v>
      </c>
      <c r="K120" s="46">
        <f t="shared" si="18"/>
        <v>33647.304499999998</v>
      </c>
      <c r="L120" s="46">
        <f t="shared" si="18"/>
        <v>54191.06962463243</v>
      </c>
      <c r="M120" s="46">
        <f t="shared" si="34"/>
        <v>1899018.8232499999</v>
      </c>
      <c r="N120" s="46">
        <f t="shared" si="27"/>
        <v>3478678.9850031063</v>
      </c>
      <c r="O120" s="47">
        <f t="shared" si="35"/>
        <v>4037676.54</v>
      </c>
      <c r="P120" s="46">
        <f t="shared" si="28"/>
        <v>6502928.3549558921</v>
      </c>
      <c r="Q120" s="46">
        <f t="shared" si="19"/>
        <v>2138657.7167500001</v>
      </c>
      <c r="R120" s="46">
        <f t="shared" si="19"/>
        <v>3024249.3699527858</v>
      </c>
      <c r="S120" s="46">
        <f t="shared" si="20"/>
        <v>46299.65651312282</v>
      </c>
      <c r="T120" s="46"/>
      <c r="U120" s="46"/>
      <c r="V120" s="46"/>
      <c r="W120" s="4"/>
      <c r="X120" s="20"/>
      <c r="Y120" s="38">
        <f t="shared" si="29"/>
        <v>80.622662955734597</v>
      </c>
      <c r="Z120" s="38">
        <f t="shared" si="30"/>
        <v>68.88222778918994</v>
      </c>
      <c r="AA120" s="38">
        <f t="shared" si="31"/>
        <v>149.50489074492452</v>
      </c>
      <c r="AB120" s="39"/>
      <c r="AC120" s="38">
        <f t="shared" si="32"/>
        <v>130.15970170040163</v>
      </c>
      <c r="AD120" s="22"/>
      <c r="AE120" s="31"/>
      <c r="AF120" s="38">
        <f t="shared" si="21"/>
        <v>3478678.9850031063</v>
      </c>
      <c r="AG120" s="38">
        <f t="shared" si="22"/>
        <v>3024249.3699527858</v>
      </c>
      <c r="AH120" s="104"/>
      <c r="AI120" s="104"/>
      <c r="AJ120" s="104"/>
      <c r="AK120" s="104"/>
    </row>
    <row r="121" spans="2:37" s="2" customFormat="1" ht="15" customHeight="1" x14ac:dyDescent="0.25">
      <c r="B121" s="32">
        <v>37377</v>
      </c>
      <c r="C121" s="33">
        <f t="shared" si="23"/>
        <v>2002</v>
      </c>
      <c r="D121" s="34">
        <f>'[1]IGP-DI'!C115</f>
        <v>1.1062753550280746E-2</v>
      </c>
      <c r="E121" s="45">
        <f t="shared" si="24"/>
        <v>684.33975953401182</v>
      </c>
      <c r="F121" s="45">
        <f t="shared" si="25"/>
        <v>684.33975953401182</v>
      </c>
      <c r="G121" s="36"/>
      <c r="H121" s="46">
        <v>838</v>
      </c>
      <c r="I121" s="46">
        <f t="shared" si="33"/>
        <v>4050679.54</v>
      </c>
      <c r="J121" s="46">
        <f t="shared" si="26"/>
        <v>6561446.2725861324</v>
      </c>
      <c r="K121" s="46">
        <f t="shared" si="18"/>
        <v>33755.662833333336</v>
      </c>
      <c r="L121" s="46">
        <f t="shared" si="18"/>
        <v>54678.718938217768</v>
      </c>
      <c r="M121" s="46">
        <f t="shared" si="34"/>
        <v>1932666.12775</v>
      </c>
      <c r="N121" s="46">
        <f t="shared" si="27"/>
        <v>3557547.7684916863</v>
      </c>
      <c r="O121" s="47">
        <f t="shared" si="35"/>
        <v>4050679.54</v>
      </c>
      <c r="P121" s="46">
        <f t="shared" si="28"/>
        <v>6561446.2725861324</v>
      </c>
      <c r="Q121" s="46">
        <f t="shared" si="19"/>
        <v>2118013.4122500001</v>
      </c>
      <c r="R121" s="46">
        <f t="shared" si="19"/>
        <v>3003898.5040944461</v>
      </c>
      <c r="S121" s="46">
        <f t="shared" si="20"/>
        <v>45988.09553262058</v>
      </c>
      <c r="T121" s="46"/>
      <c r="U121" s="46"/>
      <c r="V121" s="46"/>
      <c r="W121" s="4"/>
      <c r="X121" s="20"/>
      <c r="Y121" s="38">
        <f t="shared" si="29"/>
        <v>80.783872864438948</v>
      </c>
      <c r="Z121" s="38">
        <f t="shared" si="30"/>
        <v>67.944102110048192</v>
      </c>
      <c r="AA121" s="38">
        <f t="shared" si="31"/>
        <v>148.72797497448715</v>
      </c>
      <c r="AB121" s="39"/>
      <c r="AC121" s="38">
        <f t="shared" si="32"/>
        <v>147.48989027215731</v>
      </c>
      <c r="AD121" s="22"/>
      <c r="AE121" s="31"/>
      <c r="AF121" s="38">
        <f t="shared" si="21"/>
        <v>3557547.7684916863</v>
      </c>
      <c r="AG121" s="38">
        <f t="shared" si="22"/>
        <v>3003898.5040944461</v>
      </c>
      <c r="AH121" s="104"/>
      <c r="AI121" s="104"/>
      <c r="AJ121" s="104"/>
      <c r="AK121" s="104"/>
    </row>
    <row r="122" spans="2:37" s="2" customFormat="1" ht="15" customHeight="1" x14ac:dyDescent="0.25">
      <c r="B122" s="32">
        <v>37408</v>
      </c>
      <c r="C122" s="33">
        <f t="shared" si="23"/>
        <v>2002</v>
      </c>
      <c r="D122" s="34">
        <f>'[1]IGP-DI'!C116</f>
        <v>1.7355183274752495E-2</v>
      </c>
      <c r="E122" s="45">
        <f t="shared" si="24"/>
        <v>696.2166014829246</v>
      </c>
      <c r="F122" s="45">
        <f t="shared" si="25"/>
        <v>696.2166014829246</v>
      </c>
      <c r="G122" s="36"/>
      <c r="H122" s="46">
        <v>0</v>
      </c>
      <c r="I122" s="46">
        <f t="shared" si="33"/>
        <v>4051517.54</v>
      </c>
      <c r="J122" s="46">
        <f t="shared" si="26"/>
        <v>6634881.2062206361</v>
      </c>
      <c r="K122" s="46">
        <f t="shared" si="18"/>
        <v>33762.646166666666</v>
      </c>
      <c r="L122" s="46">
        <f t="shared" si="18"/>
        <v>55290.676718505303</v>
      </c>
      <c r="M122" s="46">
        <f t="shared" si="34"/>
        <v>1966421.7905833332</v>
      </c>
      <c r="N122" s="46">
        <f t="shared" si="27"/>
        <v>3652187.6588281374</v>
      </c>
      <c r="O122" s="47">
        <f t="shared" si="35"/>
        <v>4051517.54</v>
      </c>
      <c r="P122" s="46">
        <f t="shared" si="28"/>
        <v>6634881.2062206361</v>
      </c>
      <c r="Q122" s="46">
        <f t="shared" si="19"/>
        <v>2085095.7494166668</v>
      </c>
      <c r="R122" s="46">
        <f t="shared" si="19"/>
        <v>2982693.5473924987</v>
      </c>
      <c r="S122" s="46">
        <f t="shared" si="20"/>
        <v>45663.458873544041</v>
      </c>
      <c r="T122" s="46"/>
      <c r="U122" s="46"/>
      <c r="V122" s="46"/>
      <c r="W122" s="4"/>
      <c r="X122" s="20"/>
      <c r="Y122" s="38">
        <f t="shared" si="29"/>
        <v>80.794190236958386</v>
      </c>
      <c r="Z122" s="38">
        <f t="shared" si="30"/>
        <v>66.726298212802519</v>
      </c>
      <c r="AA122" s="38">
        <f t="shared" si="31"/>
        <v>147.5204884497609</v>
      </c>
      <c r="AB122" s="39"/>
      <c r="AC122" s="38">
        <f t="shared" si="32"/>
        <v>147.5204884497609</v>
      </c>
      <c r="AD122" s="22"/>
      <c r="AE122" s="31"/>
      <c r="AF122" s="38">
        <f t="shared" si="21"/>
        <v>3652187.6588281374</v>
      </c>
      <c r="AG122" s="38">
        <f t="shared" si="22"/>
        <v>2982693.5473924987</v>
      </c>
      <c r="AH122" s="104"/>
      <c r="AI122" s="104"/>
      <c r="AJ122" s="104"/>
      <c r="AK122" s="104"/>
    </row>
    <row r="123" spans="2:37" s="2" customFormat="1" ht="15" customHeight="1" x14ac:dyDescent="0.25">
      <c r="B123" s="32">
        <v>37438</v>
      </c>
      <c r="C123" s="33">
        <f t="shared" si="23"/>
        <v>2002</v>
      </c>
      <c r="D123" s="34">
        <f>'[1]IGP-DI'!C117</f>
        <v>2.0500556373164835E-2</v>
      </c>
      <c r="E123" s="45">
        <f t="shared" si="24"/>
        <v>710.48942916955855</v>
      </c>
      <c r="F123" s="45">
        <f t="shared" si="25"/>
        <v>710.48942916955855</v>
      </c>
      <c r="G123" s="36"/>
      <c r="H123" s="46">
        <v>700736</v>
      </c>
      <c r="I123" s="46">
        <f t="shared" si="33"/>
        <v>4051517.54</v>
      </c>
      <c r="J123" s="46">
        <f t="shared" si="26"/>
        <v>6750030.7855608063</v>
      </c>
      <c r="K123" s="46">
        <f t="shared" si="18"/>
        <v>33762.646166666666</v>
      </c>
      <c r="L123" s="46">
        <f t="shared" si="18"/>
        <v>56250.256546340053</v>
      </c>
      <c r="M123" s="46">
        <f t="shared" si="34"/>
        <v>2000184.4367499999</v>
      </c>
      <c r="N123" s="46">
        <f t="shared" si="27"/>
        <v>3771822.3015472288</v>
      </c>
      <c r="O123" s="47">
        <f t="shared" si="35"/>
        <v>4051517.54</v>
      </c>
      <c r="P123" s="46">
        <f t="shared" si="28"/>
        <v>6750030.7855608063</v>
      </c>
      <c r="Q123" s="46">
        <f t="shared" si="19"/>
        <v>2051333.1032500002</v>
      </c>
      <c r="R123" s="46">
        <f t="shared" si="19"/>
        <v>2978208.4840135775</v>
      </c>
      <c r="S123" s="46">
        <f t="shared" si="20"/>
        <v>45594.794928055024</v>
      </c>
      <c r="T123" s="46"/>
      <c r="U123" s="46"/>
      <c r="V123" s="46"/>
      <c r="W123" s="4"/>
      <c r="X123" s="20"/>
      <c r="Y123" s="38">
        <f t="shared" si="29"/>
        <v>80.794190236958386</v>
      </c>
      <c r="Z123" s="38">
        <f t="shared" si="30"/>
        <v>65.489381940820152</v>
      </c>
      <c r="AA123" s="38">
        <f t="shared" si="31"/>
        <v>146.28357217777852</v>
      </c>
      <c r="AB123" s="39"/>
      <c r="AC123" s="38">
        <f t="shared" si="32"/>
        <v>-860.20779632370386</v>
      </c>
      <c r="AD123" s="22"/>
      <c r="AE123" s="31"/>
      <c r="AF123" s="38">
        <f t="shared" si="21"/>
        <v>3771822.3015472288</v>
      </c>
      <c r="AG123" s="38">
        <f t="shared" si="22"/>
        <v>2978208.4840135775</v>
      </c>
      <c r="AH123" s="104"/>
      <c r="AI123" s="104"/>
      <c r="AJ123" s="104"/>
      <c r="AK123" s="104"/>
    </row>
    <row r="124" spans="2:37" s="2" customFormat="1" ht="15" customHeight="1" x14ac:dyDescent="0.25">
      <c r="B124" s="32">
        <v>37469</v>
      </c>
      <c r="C124" s="33">
        <f t="shared" si="23"/>
        <v>2002</v>
      </c>
      <c r="D124" s="34">
        <f>'[1]IGP-DI'!C118</f>
        <v>2.3641295984453192E-2</v>
      </c>
      <c r="E124" s="45">
        <f t="shared" si="24"/>
        <v>727.28632005838131</v>
      </c>
      <c r="F124" s="45">
        <f t="shared" si="25"/>
        <v>727.28632005838131</v>
      </c>
      <c r="G124" s="36"/>
      <c r="H124" s="46">
        <v>4600</v>
      </c>
      <c r="I124" s="46">
        <f t="shared" si="33"/>
        <v>4752253.54</v>
      </c>
      <c r="J124" s="46">
        <f t="shared" si="26"/>
        <v>7603511.6500714999</v>
      </c>
      <c r="K124" s="46">
        <f t="shared" si="18"/>
        <v>39602.112833333333</v>
      </c>
      <c r="L124" s="46">
        <f t="shared" si="18"/>
        <v>63362.597083929162</v>
      </c>
      <c r="M124" s="46">
        <f t="shared" si="34"/>
        <v>2033947.0829166665</v>
      </c>
      <c r="N124" s="46">
        <f t="shared" si="27"/>
        <v>3906550.1753713312</v>
      </c>
      <c r="O124" s="47">
        <f t="shared" si="35"/>
        <v>4752253.54</v>
      </c>
      <c r="P124" s="46">
        <f t="shared" si="28"/>
        <v>7603511.6500714999</v>
      </c>
      <c r="Q124" s="46">
        <f t="shared" si="19"/>
        <v>2718306.4570833333</v>
      </c>
      <c r="R124" s="46">
        <f t="shared" si="19"/>
        <v>3696961.4747001687</v>
      </c>
      <c r="S124" s="46">
        <f t="shared" si="20"/>
        <v>56598.522635564957</v>
      </c>
      <c r="T124" s="46"/>
      <c r="U124" s="46"/>
      <c r="V124" s="46"/>
      <c r="W124" s="4"/>
      <c r="X124" s="20"/>
      <c r="Y124" s="38">
        <f t="shared" si="29"/>
        <v>89.181618307804058</v>
      </c>
      <c r="Z124" s="38">
        <f t="shared" si="30"/>
        <v>79.661315583145296</v>
      </c>
      <c r="AA124" s="38">
        <f t="shared" si="31"/>
        <v>168.84293389094935</v>
      </c>
      <c r="AB124" s="39"/>
      <c r="AC124" s="38">
        <f t="shared" si="32"/>
        <v>162.36852370109386</v>
      </c>
      <c r="AD124" s="22"/>
      <c r="AE124" s="31"/>
      <c r="AF124" s="38">
        <f t="shared" si="21"/>
        <v>3906550.1753713312</v>
      </c>
      <c r="AG124" s="38">
        <f t="shared" si="22"/>
        <v>3696961.4747001687</v>
      </c>
      <c r="AH124" s="104"/>
      <c r="AI124" s="104"/>
      <c r="AJ124" s="104"/>
      <c r="AK124" s="104"/>
    </row>
    <row r="125" spans="2:37" s="2" customFormat="1" ht="15" customHeight="1" x14ac:dyDescent="0.25">
      <c r="B125" s="32">
        <v>37500</v>
      </c>
      <c r="C125" s="33">
        <f t="shared" si="23"/>
        <v>2002</v>
      </c>
      <c r="D125" s="34">
        <f>'[1]IGP-DI'!C119</f>
        <v>2.6436959341631594E-2</v>
      </c>
      <c r="E125" s="45">
        <f t="shared" si="24"/>
        <v>746.51355893148957</v>
      </c>
      <c r="F125" s="45">
        <f t="shared" si="25"/>
        <v>746.51355893148957</v>
      </c>
      <c r="G125" s="36"/>
      <c r="H125" s="46">
        <v>716.42999999970198</v>
      </c>
      <c r="I125" s="46">
        <f t="shared" si="33"/>
        <v>4756853.54</v>
      </c>
      <c r="J125" s="46">
        <f t="shared" si="26"/>
        <v>7787977.2694736067</v>
      </c>
      <c r="K125" s="46">
        <f t="shared" si="18"/>
        <v>39640.446166666668</v>
      </c>
      <c r="L125" s="46">
        <f t="shared" si="18"/>
        <v>64899.810578946723</v>
      </c>
      <c r="M125" s="46">
        <f t="shared" si="34"/>
        <v>2073549.19575</v>
      </c>
      <c r="N125" s="46">
        <f t="shared" si="27"/>
        <v>4063766.655341336</v>
      </c>
      <c r="O125" s="47">
        <f t="shared" si="35"/>
        <v>4756853.54</v>
      </c>
      <c r="P125" s="46">
        <f t="shared" si="28"/>
        <v>7787977.2694736067</v>
      </c>
      <c r="Q125" s="46">
        <f t="shared" si="19"/>
        <v>2683304.3442500001</v>
      </c>
      <c r="R125" s="46">
        <f t="shared" si="19"/>
        <v>3724210.6141322707</v>
      </c>
      <c r="S125" s="46">
        <f t="shared" si="20"/>
        <v>57015.692531843786</v>
      </c>
      <c r="T125" s="46"/>
      <c r="U125" s="46"/>
      <c r="V125" s="46"/>
      <c r="W125" s="4"/>
      <c r="X125" s="20"/>
      <c r="Y125" s="38">
        <f t="shared" si="29"/>
        <v>89.235571726052868</v>
      </c>
      <c r="Z125" s="38">
        <f t="shared" si="30"/>
        <v>78.395112020348435</v>
      </c>
      <c r="AA125" s="38">
        <f t="shared" si="31"/>
        <v>167.6306837464013</v>
      </c>
      <c r="AB125" s="39"/>
      <c r="AC125" s="38">
        <f t="shared" si="32"/>
        <v>166.64561090749214</v>
      </c>
      <c r="AD125" s="22"/>
      <c r="AE125" s="31"/>
      <c r="AF125" s="38">
        <f t="shared" si="21"/>
        <v>4063766.655341336</v>
      </c>
      <c r="AG125" s="38">
        <f t="shared" si="22"/>
        <v>3724210.6141322707</v>
      </c>
      <c r="AH125" s="104"/>
      <c r="AI125" s="104"/>
      <c r="AJ125" s="104"/>
      <c r="AK125" s="104"/>
    </row>
    <row r="126" spans="2:37" s="2" customFormat="1" ht="15" customHeight="1" x14ac:dyDescent="0.25">
      <c r="B126" s="32">
        <v>37530</v>
      </c>
      <c r="C126" s="33">
        <f t="shared" si="23"/>
        <v>2002</v>
      </c>
      <c r="D126" s="34">
        <f>'[1]IGP-DI'!C120</f>
        <v>4.2134467073686066E-2</v>
      </c>
      <c r="E126" s="45">
        <f t="shared" si="24"/>
        <v>777.96750990034866</v>
      </c>
      <c r="F126" s="45">
        <f t="shared" si="25"/>
        <v>777.96750990034866</v>
      </c>
      <c r="G126" s="36"/>
      <c r="H126" s="46">
        <v>6716.230000000447</v>
      </c>
      <c r="I126" s="46">
        <f t="shared" si="33"/>
        <v>4757569.97</v>
      </c>
      <c r="J126" s="46">
        <f t="shared" si="26"/>
        <v>7994603.0781310126</v>
      </c>
      <c r="K126" s="46">
        <f t="shared" si="18"/>
        <v>39646.416416666667</v>
      </c>
      <c r="L126" s="46">
        <f t="shared" si="18"/>
        <v>66621.692317758439</v>
      </c>
      <c r="M126" s="46">
        <f t="shared" si="34"/>
        <v>2113189.6419166666</v>
      </c>
      <c r="N126" s="46">
        <f t="shared" si="27"/>
        <v>4237815.8534149751</v>
      </c>
      <c r="O126" s="47">
        <f t="shared" si="35"/>
        <v>4757569.97</v>
      </c>
      <c r="P126" s="46">
        <f t="shared" si="28"/>
        <v>7994603.0781310126</v>
      </c>
      <c r="Q126" s="46">
        <f t="shared" si="19"/>
        <v>2644380.3280833331</v>
      </c>
      <c r="R126" s="46">
        <f t="shared" si="19"/>
        <v>3756787.2247160375</v>
      </c>
      <c r="S126" s="46">
        <f t="shared" si="20"/>
        <v>57514.423190557194</v>
      </c>
      <c r="T126" s="46"/>
      <c r="U126" s="46"/>
      <c r="V126" s="46"/>
      <c r="W126" s="4"/>
      <c r="X126" s="20"/>
      <c r="Y126" s="38">
        <f t="shared" si="29"/>
        <v>89.243780666377106</v>
      </c>
      <c r="Z126" s="38">
        <f t="shared" si="30"/>
        <v>77.044043611049148</v>
      </c>
      <c r="AA126" s="38">
        <f t="shared" si="31"/>
        <v>166.28782427742624</v>
      </c>
      <c r="AB126" s="39"/>
      <c r="AC126" s="38">
        <f t="shared" si="32"/>
        <v>157.29102854659769</v>
      </c>
      <c r="AD126" s="22"/>
      <c r="AE126" s="31"/>
      <c r="AF126" s="38">
        <f t="shared" si="21"/>
        <v>4237815.8534149751</v>
      </c>
      <c r="AG126" s="38">
        <f t="shared" si="22"/>
        <v>3756787.2247160375</v>
      </c>
      <c r="AH126" s="104"/>
      <c r="AI126" s="104"/>
      <c r="AJ126" s="104"/>
      <c r="AK126" s="104"/>
    </row>
    <row r="127" spans="2:37" s="2" customFormat="1" ht="15" customHeight="1" x14ac:dyDescent="0.25">
      <c r="B127" s="32">
        <v>37561</v>
      </c>
      <c r="C127" s="33">
        <f t="shared" si="23"/>
        <v>2002</v>
      </c>
      <c r="D127" s="34">
        <f>'[1]IGP-DI'!C121</f>
        <v>5.8375695665791261E-2</v>
      </c>
      <c r="E127" s="45">
        <f t="shared" si="24"/>
        <v>823.38190449616491</v>
      </c>
      <c r="F127" s="45">
        <f t="shared" si="25"/>
        <v>823.38190449616491</v>
      </c>
      <c r="G127" s="36"/>
      <c r="H127" s="46">
        <v>144911.08999999985</v>
      </c>
      <c r="I127" s="46">
        <f t="shared" si="33"/>
        <v>4764286.2</v>
      </c>
      <c r="J127" s="46">
        <f t="shared" si="26"/>
        <v>8338450.6330655077</v>
      </c>
      <c r="K127" s="46">
        <f t="shared" si="18"/>
        <v>39702.385000000002</v>
      </c>
      <c r="L127" s="46">
        <f t="shared" si="18"/>
        <v>69487.088608879232</v>
      </c>
      <c r="M127" s="46">
        <f t="shared" si="34"/>
        <v>2152836.0583333331</v>
      </c>
      <c r="N127" s="46">
        <f t="shared" si="27"/>
        <v>4485802.7277741479</v>
      </c>
      <c r="O127" s="47">
        <f t="shared" si="35"/>
        <v>4764286.2</v>
      </c>
      <c r="P127" s="46">
        <f t="shared" si="28"/>
        <v>8338450.6330655077</v>
      </c>
      <c r="Q127" s="46">
        <f t="shared" si="19"/>
        <v>2611450.1416666671</v>
      </c>
      <c r="R127" s="46">
        <f t="shared" si="19"/>
        <v>3852647.9052913599</v>
      </c>
      <c r="S127" s="46">
        <f t="shared" si="20"/>
        <v>58981.999451909251</v>
      </c>
      <c r="T127" s="46"/>
      <c r="U127" s="46"/>
      <c r="V127" s="46"/>
      <c r="W127" s="4"/>
      <c r="X127" s="20"/>
      <c r="Y127" s="38">
        <f t="shared" si="29"/>
        <v>89.318753964134004</v>
      </c>
      <c r="Z127" s="38">
        <f t="shared" si="30"/>
        <v>75.815504762485986</v>
      </c>
      <c r="AA127" s="38">
        <f t="shared" si="31"/>
        <v>165.13425872661998</v>
      </c>
      <c r="AB127" s="39"/>
      <c r="AC127" s="38">
        <f t="shared" si="32"/>
        <v>-21.134561186645783</v>
      </c>
      <c r="AD127" s="22"/>
      <c r="AE127" s="31"/>
      <c r="AF127" s="38">
        <f t="shared" si="21"/>
        <v>4485802.7277741479</v>
      </c>
      <c r="AG127" s="38">
        <f t="shared" si="22"/>
        <v>3852647.9052913599</v>
      </c>
      <c r="AH127" s="104"/>
      <c r="AI127" s="104"/>
      <c r="AJ127" s="104"/>
      <c r="AK127" s="104"/>
    </row>
    <row r="128" spans="2:37" s="26" customFormat="1" ht="15" customHeight="1" x14ac:dyDescent="0.25">
      <c r="B128" s="41">
        <v>37591</v>
      </c>
      <c r="C128" s="33">
        <f t="shared" si="23"/>
        <v>2002</v>
      </c>
      <c r="D128" s="34">
        <f>'[1]IGP-DI'!C122</f>
        <v>2.6982320358145628E-2</v>
      </c>
      <c r="E128" s="48">
        <f t="shared" si="24"/>
        <v>845.59865882038048</v>
      </c>
      <c r="F128" s="48">
        <f t="shared" si="25"/>
        <v>845.59865882038048</v>
      </c>
      <c r="G128" s="44">
        <f>F128/F116-1</f>
        <v>0.26410662332992474</v>
      </c>
      <c r="H128" s="46">
        <v>49221.609999999404</v>
      </c>
      <c r="I128" s="46">
        <f t="shared" si="33"/>
        <v>4909197.29</v>
      </c>
      <c r="J128" s="47">
        <f t="shared" si="26"/>
        <v>8978583.8652340006</v>
      </c>
      <c r="K128" s="46">
        <f t="shared" si="18"/>
        <v>40909.977416666668</v>
      </c>
      <c r="L128" s="47">
        <f t="shared" si="18"/>
        <v>74821.532210283331</v>
      </c>
      <c r="M128" s="46">
        <f t="shared" si="34"/>
        <v>2192538.4433333329</v>
      </c>
      <c r="N128" s="47">
        <f t="shared" si="27"/>
        <v>4821208.028373681</v>
      </c>
      <c r="O128" s="47">
        <f t="shared" si="35"/>
        <v>4909197.29</v>
      </c>
      <c r="P128" s="47">
        <f t="shared" si="28"/>
        <v>8978583.8652340006</v>
      </c>
      <c r="Q128" s="46">
        <f t="shared" si="19"/>
        <v>2716658.8466666671</v>
      </c>
      <c r="R128" s="47">
        <f t="shared" si="19"/>
        <v>4157375.8368603196</v>
      </c>
      <c r="S128" s="47">
        <f t="shared" si="20"/>
        <v>63647.222730708345</v>
      </c>
      <c r="T128" s="47">
        <f>SUM(S117:S128)</f>
        <v>624541.91678995825</v>
      </c>
      <c r="U128" s="47">
        <f>SUM(L117:L128)</f>
        <v>723723.45485698874</v>
      </c>
      <c r="V128" s="47">
        <f>T128+U128</f>
        <v>1348265.371646947</v>
      </c>
      <c r="W128" s="49"/>
      <c r="X128" s="50"/>
      <c r="Y128" s="38">
        <f t="shared" si="29"/>
        <v>90.870994130077861</v>
      </c>
      <c r="Z128" s="38">
        <f t="shared" si="30"/>
        <v>77.29975893708118</v>
      </c>
      <c r="AA128" s="38">
        <f t="shared" si="31"/>
        <v>168.17075306715904</v>
      </c>
      <c r="AB128" s="39"/>
      <c r="AC128" s="38">
        <f t="shared" si="32"/>
        <v>108.39094769225397</v>
      </c>
      <c r="AD128" s="51"/>
      <c r="AE128" s="31"/>
      <c r="AF128" s="38">
        <f t="shared" si="21"/>
        <v>4821208.028373681</v>
      </c>
      <c r="AG128" s="38">
        <f t="shared" si="22"/>
        <v>4157375.8368603196</v>
      </c>
      <c r="AH128" s="104"/>
      <c r="AI128" s="104"/>
      <c r="AJ128" s="104"/>
      <c r="AK128" s="104"/>
    </row>
    <row r="129" spans="2:37" s="2" customFormat="1" ht="15" customHeight="1" x14ac:dyDescent="0.25">
      <c r="B129" s="32">
        <v>37622</v>
      </c>
      <c r="C129" s="33">
        <f t="shared" si="23"/>
        <v>2003</v>
      </c>
      <c r="D129" s="34">
        <f>'[1]IGP-DI'!C123</f>
        <v>2.1744270240716235E-2</v>
      </c>
      <c r="E129" s="35">
        <f t="shared" si="24"/>
        <v>863.98558457295803</v>
      </c>
      <c r="F129" s="35">
        <f t="shared" si="25"/>
        <v>863.98558457295803</v>
      </c>
      <c r="G129" s="36"/>
      <c r="H129" s="37">
        <v>965772.75</v>
      </c>
      <c r="I129" s="37">
        <f t="shared" si="33"/>
        <v>4958418.8999999994</v>
      </c>
      <c r="J129" s="37">
        <f t="shared" si="26"/>
        <v>9271396.6146977842</v>
      </c>
      <c r="K129" s="37">
        <f t="shared" si="18"/>
        <v>41320.157499999994</v>
      </c>
      <c r="L129" s="37">
        <f t="shared" si="18"/>
        <v>77261.638455814871</v>
      </c>
      <c r="M129" s="37">
        <f t="shared" si="34"/>
        <v>2233448.4207499996</v>
      </c>
      <c r="N129" s="37">
        <f t="shared" si="27"/>
        <v>5028135.7986705918</v>
      </c>
      <c r="O129" s="40">
        <f t="shared" si="35"/>
        <v>4958418.8999999994</v>
      </c>
      <c r="P129" s="37">
        <f t="shared" si="28"/>
        <v>9271396.6146977842</v>
      </c>
      <c r="Q129" s="37">
        <f t="shared" si="19"/>
        <v>2724970.4792499999</v>
      </c>
      <c r="R129" s="37">
        <f t="shared" si="19"/>
        <v>4243260.8160271924</v>
      </c>
      <c r="S129" s="37">
        <f t="shared" si="20"/>
        <v>64962.076285633608</v>
      </c>
      <c r="T129" s="37"/>
      <c r="U129" s="37"/>
      <c r="V129" s="37"/>
      <c r="W129" s="4"/>
      <c r="X129" s="20"/>
      <c r="Y129" s="38">
        <f t="shared" si="29"/>
        <v>91.369159174868742</v>
      </c>
      <c r="Z129" s="38">
        <f t="shared" si="30"/>
        <v>76.823769300032268</v>
      </c>
      <c r="AA129" s="38">
        <f t="shared" si="31"/>
        <v>168.19292847490101</v>
      </c>
      <c r="AB129" s="39"/>
      <c r="AC129" s="38">
        <f t="shared" si="32"/>
        <v>-973.92424487452672</v>
      </c>
      <c r="AD129" s="22"/>
      <c r="AE129" s="31"/>
      <c r="AF129" s="38">
        <f t="shared" si="21"/>
        <v>5028135.7986705918</v>
      </c>
      <c r="AG129" s="38">
        <f t="shared" si="22"/>
        <v>4243260.8160271924</v>
      </c>
      <c r="AH129" s="104"/>
      <c r="AI129" s="104"/>
      <c r="AJ129" s="104"/>
      <c r="AK129" s="104"/>
    </row>
    <row r="130" spans="2:37" s="2" customFormat="1" ht="15" customHeight="1" x14ac:dyDescent="0.25">
      <c r="B130" s="32">
        <v>37653</v>
      </c>
      <c r="C130" s="33">
        <f t="shared" si="23"/>
        <v>2003</v>
      </c>
      <c r="D130" s="34">
        <f>'[1]IGP-DI'!C124</f>
        <v>1.5930406612239656E-2</v>
      </c>
      <c r="E130" s="35">
        <f t="shared" ref="E130:E193" si="36">(1+D130)*E129/(1+D9)</f>
        <v>681.85154834008313</v>
      </c>
      <c r="F130" s="35">
        <f t="shared" si="25"/>
        <v>877.74922624231885</v>
      </c>
      <c r="G130" s="36"/>
      <c r="H130" s="37">
        <v>27465</v>
      </c>
      <c r="I130" s="37">
        <f>I129+H129-H9</f>
        <v>5924191.6499999994</v>
      </c>
      <c r="J130" s="37">
        <f t="shared" ref="J130:J193" si="37">(H129+J129)*(1+D129)-(H9*E129)</f>
        <v>10459769.141863754</v>
      </c>
      <c r="K130" s="37">
        <f t="shared" si="18"/>
        <v>49368.263749999998</v>
      </c>
      <c r="L130" s="37">
        <f t="shared" si="18"/>
        <v>87164.742848864611</v>
      </c>
      <c r="M130" s="37">
        <f t="shared" si="34"/>
        <v>2274768.5782499998</v>
      </c>
      <c r="N130" s="37">
        <f t="shared" si="27"/>
        <v>5216410.5786855435</v>
      </c>
      <c r="O130" s="40">
        <f t="shared" si="35"/>
        <v>5924191.6499999994</v>
      </c>
      <c r="P130" s="37">
        <f t="shared" si="28"/>
        <v>10459769.141863754</v>
      </c>
      <c r="Q130" s="37">
        <f t="shared" si="19"/>
        <v>3649423.0717499997</v>
      </c>
      <c r="R130" s="37">
        <f t="shared" si="19"/>
        <v>5243358.5631782105</v>
      </c>
      <c r="S130" s="37">
        <f t="shared" si="20"/>
        <v>80273.043242489744</v>
      </c>
      <c r="T130" s="37"/>
      <c r="U130" s="37"/>
      <c r="V130" s="37"/>
      <c r="W130" s="4"/>
      <c r="X130" s="20"/>
      <c r="Y130" s="38">
        <f t="shared" si="29"/>
        <v>100.88680228611396</v>
      </c>
      <c r="Z130" s="38">
        <f t="shared" si="30"/>
        <v>92.910165025688812</v>
      </c>
      <c r="AA130" s="38">
        <f t="shared" si="31"/>
        <v>193.79696731180277</v>
      </c>
      <c r="AB130" s="39"/>
      <c r="AC130" s="38">
        <f t="shared" si="32"/>
        <v>162.00824248767839</v>
      </c>
      <c r="AD130" s="22"/>
      <c r="AE130" s="31"/>
      <c r="AF130" s="38">
        <f t="shared" si="21"/>
        <v>5216410.5786855435</v>
      </c>
      <c r="AG130" s="38">
        <f t="shared" si="22"/>
        <v>5243358.5631782105</v>
      </c>
      <c r="AH130" s="104"/>
      <c r="AI130" s="104"/>
      <c r="AJ130" s="104"/>
      <c r="AK130" s="104"/>
    </row>
    <row r="131" spans="2:37" s="2" customFormat="1" ht="15" customHeight="1" x14ac:dyDescent="0.25">
      <c r="B131" s="32">
        <v>37681</v>
      </c>
      <c r="C131" s="33">
        <f t="shared" si="23"/>
        <v>2003</v>
      </c>
      <c r="D131" s="34">
        <f>'[1]IGP-DI'!C125</f>
        <v>1.6570338524613426E-2</v>
      </c>
      <c r="E131" s="35">
        <f t="shared" si="36"/>
        <v>547.9014820807987</v>
      </c>
      <c r="F131" s="35">
        <f t="shared" si="25"/>
        <v>892.29382806087153</v>
      </c>
      <c r="G131" s="36"/>
      <c r="H131" s="37">
        <v>151542.83999999985</v>
      </c>
      <c r="I131" s="37">
        <f t="shared" ref="I131:I194" si="38">I130+H130-H10</f>
        <v>5951656.6499999994</v>
      </c>
      <c r="J131" s="37">
        <f t="shared" si="37"/>
        <v>10654300.045981405</v>
      </c>
      <c r="K131" s="37">
        <f t="shared" si="18"/>
        <v>49597.138749999998</v>
      </c>
      <c r="L131" s="37">
        <f t="shared" si="18"/>
        <v>88785.833716511712</v>
      </c>
      <c r="M131" s="37">
        <f t="shared" si="34"/>
        <v>2324136.8419999997</v>
      </c>
      <c r="N131" s="37">
        <f t="shared" si="27"/>
        <v>5388063.432905091</v>
      </c>
      <c r="O131" s="40">
        <f t="shared" si="35"/>
        <v>5951656.6499999994</v>
      </c>
      <c r="P131" s="37">
        <f t="shared" si="28"/>
        <v>10654300.045981405</v>
      </c>
      <c r="Q131" s="37">
        <f t="shared" si="19"/>
        <v>3627519.8079999997</v>
      </c>
      <c r="R131" s="37">
        <f t="shared" si="19"/>
        <v>5266236.6130763143</v>
      </c>
      <c r="S131" s="37">
        <f t="shared" si="20"/>
        <v>80623.294072496152</v>
      </c>
      <c r="T131" s="37"/>
      <c r="U131" s="37"/>
      <c r="V131" s="37"/>
      <c r="W131" s="4"/>
      <c r="X131" s="20"/>
      <c r="Y131" s="38">
        <f t="shared" si="29"/>
        <v>101.151708326315</v>
      </c>
      <c r="Z131" s="38">
        <f t="shared" si="30"/>
        <v>91.85231004719634</v>
      </c>
      <c r="AA131" s="38">
        <f t="shared" si="31"/>
        <v>193.00401837351134</v>
      </c>
      <c r="AB131" s="39"/>
      <c r="AC131" s="38">
        <f t="shared" si="32"/>
        <v>20.35466082436136</v>
      </c>
      <c r="AD131" s="22"/>
      <c r="AE131" s="31"/>
      <c r="AF131" s="38">
        <f t="shared" si="21"/>
        <v>5388063.432905091</v>
      </c>
      <c r="AG131" s="38">
        <f t="shared" si="22"/>
        <v>5266236.6130763143</v>
      </c>
      <c r="AH131" s="104"/>
      <c r="AI131" s="104"/>
      <c r="AJ131" s="104"/>
      <c r="AK131" s="104"/>
    </row>
    <row r="132" spans="2:37" s="2" customFormat="1" ht="15" customHeight="1" x14ac:dyDescent="0.25">
      <c r="B132" s="32">
        <v>37712</v>
      </c>
      <c r="C132" s="33">
        <f t="shared" si="23"/>
        <v>2003</v>
      </c>
      <c r="D132" s="34">
        <f>'[1]IGP-DI'!C126</f>
        <v>4.1135695280773987E-3</v>
      </c>
      <c r="E132" s="35">
        <f t="shared" si="36"/>
        <v>430.44775330930736</v>
      </c>
      <c r="F132" s="35">
        <f t="shared" si="25"/>
        <v>895.96434076207424</v>
      </c>
      <c r="G132" s="36"/>
      <c r="H132" s="37">
        <v>-36666.679999999702</v>
      </c>
      <c r="I132" s="37">
        <f t="shared" si="38"/>
        <v>6103199.4899999993</v>
      </c>
      <c r="J132" s="37">
        <f t="shared" si="37"/>
        <v>10984899.360645903</v>
      </c>
      <c r="K132" s="37">
        <f t="shared" si="18"/>
        <v>50859.995749999995</v>
      </c>
      <c r="L132" s="37">
        <f t="shared" si="18"/>
        <v>91540.828005382529</v>
      </c>
      <c r="M132" s="37">
        <f t="shared" si="34"/>
        <v>2373733.9807499996</v>
      </c>
      <c r="N132" s="37">
        <f t="shared" si="27"/>
        <v>5567602.5130178034</v>
      </c>
      <c r="O132" s="40">
        <f t="shared" si="35"/>
        <v>6103199.4899999993</v>
      </c>
      <c r="P132" s="37">
        <f t="shared" si="28"/>
        <v>10984899.360645903</v>
      </c>
      <c r="Q132" s="37">
        <f t="shared" si="19"/>
        <v>3729465.5092499997</v>
      </c>
      <c r="R132" s="37">
        <f t="shared" si="19"/>
        <v>5417296.8476280998</v>
      </c>
      <c r="S132" s="37">
        <f t="shared" si="20"/>
        <v>82935.946277049181</v>
      </c>
      <c r="T132" s="37"/>
      <c r="U132" s="37"/>
      <c r="V132" s="37"/>
      <c r="W132" s="4"/>
      <c r="X132" s="20"/>
      <c r="Y132" s="38">
        <f t="shared" si="29"/>
        <v>102.59045297255793</v>
      </c>
      <c r="Z132" s="38">
        <f t="shared" si="30"/>
        <v>92.94690119877346</v>
      </c>
      <c r="AA132" s="38">
        <f t="shared" si="31"/>
        <v>195.5373541713314</v>
      </c>
      <c r="AB132" s="39"/>
      <c r="AC132" s="38">
        <f t="shared" si="32"/>
        <v>236.62996161397564</v>
      </c>
      <c r="AD132" s="22"/>
      <c r="AE132" s="31"/>
      <c r="AF132" s="38">
        <f t="shared" si="21"/>
        <v>5567602.5130178034</v>
      </c>
      <c r="AG132" s="38">
        <f t="shared" si="22"/>
        <v>5417296.8476280998</v>
      </c>
      <c r="AH132" s="104"/>
      <c r="AI132" s="104"/>
      <c r="AJ132" s="104"/>
      <c r="AK132" s="104"/>
    </row>
    <row r="133" spans="2:37" s="2" customFormat="1" ht="15" customHeight="1" x14ac:dyDescent="0.25">
      <c r="B133" s="32">
        <v>37742</v>
      </c>
      <c r="C133" s="33">
        <f t="shared" si="23"/>
        <v>2003</v>
      </c>
      <c r="D133" s="34">
        <f>'[1]IGP-DI'!C127</f>
        <v>-6.6767777138574402E-3</v>
      </c>
      <c r="E133" s="35">
        <f t="shared" si="36"/>
        <v>333.49483270300232</v>
      </c>
      <c r="F133" s="35">
        <f t="shared" si="25"/>
        <v>889.98218601926305</v>
      </c>
      <c r="G133" s="36"/>
      <c r="H133" s="37">
        <v>21878.820000000298</v>
      </c>
      <c r="I133" s="37">
        <f t="shared" si="38"/>
        <v>6066532.8099999996</v>
      </c>
      <c r="J133" s="37">
        <f t="shared" si="37"/>
        <v>10993268.996987309</v>
      </c>
      <c r="K133" s="37">
        <f t="shared" si="18"/>
        <v>50554.440083333327</v>
      </c>
      <c r="L133" s="37">
        <f t="shared" si="18"/>
        <v>91610.574974894247</v>
      </c>
      <c r="M133" s="37">
        <f t="shared" si="34"/>
        <v>2424593.9764999994</v>
      </c>
      <c r="N133" s="37">
        <f t="shared" si="27"/>
        <v>5682422.6206258414</v>
      </c>
      <c r="O133" s="40">
        <f t="shared" si="35"/>
        <v>6066532.8099999996</v>
      </c>
      <c r="P133" s="37">
        <f t="shared" si="28"/>
        <v>10993268.996987309</v>
      </c>
      <c r="Q133" s="37">
        <f t="shared" si="19"/>
        <v>3641938.8335000002</v>
      </c>
      <c r="R133" s="37">
        <f t="shared" si="19"/>
        <v>5310846.3763614679</v>
      </c>
      <c r="S133" s="37">
        <f t="shared" si="20"/>
        <v>81306.245927510201</v>
      </c>
      <c r="T133" s="37"/>
      <c r="U133" s="37"/>
      <c r="V133" s="37"/>
      <c r="W133" s="4"/>
      <c r="X133" s="20"/>
      <c r="Y133" s="38">
        <f t="shared" si="29"/>
        <v>102.24801457720255</v>
      </c>
      <c r="Z133" s="38">
        <f t="shared" si="30"/>
        <v>90.747189624035826</v>
      </c>
      <c r="AA133" s="38">
        <f t="shared" si="31"/>
        <v>192.99520420123838</v>
      </c>
      <c r="AB133" s="39"/>
      <c r="AC133" s="38">
        <f t="shared" si="32"/>
        <v>168.57590646290319</v>
      </c>
      <c r="AD133" s="22"/>
      <c r="AE133" s="31"/>
      <c r="AF133" s="38">
        <f t="shared" si="21"/>
        <v>5682422.6206258414</v>
      </c>
      <c r="AG133" s="38">
        <f t="shared" si="22"/>
        <v>5310846.3763614679</v>
      </c>
      <c r="AH133" s="104"/>
      <c r="AI133" s="104"/>
      <c r="AJ133" s="104"/>
      <c r="AK133" s="104"/>
    </row>
    <row r="134" spans="2:37" s="2" customFormat="1" ht="15" customHeight="1" x14ac:dyDescent="0.25">
      <c r="B134" s="32">
        <v>37773</v>
      </c>
      <c r="C134" s="33">
        <f t="shared" si="23"/>
        <v>2003</v>
      </c>
      <c r="D134" s="34">
        <f>'[1]IGP-DI'!C128</f>
        <v>-6.9743769743768613E-3</v>
      </c>
      <c r="E134" s="35">
        <f t="shared" si="36"/>
        <v>250.37346322537741</v>
      </c>
      <c r="F134" s="35">
        <f t="shared" si="25"/>
        <v>883.77511475348467</v>
      </c>
      <c r="G134" s="36"/>
      <c r="H134" s="37">
        <v>169864.29000000004</v>
      </c>
      <c r="I134" s="37">
        <f t="shared" si="38"/>
        <v>6088411.6299999999</v>
      </c>
      <c r="J134" s="37">
        <f t="shared" si="37"/>
        <v>10941602.123528004</v>
      </c>
      <c r="K134" s="37">
        <f t="shared" si="18"/>
        <v>50736.763583333333</v>
      </c>
      <c r="L134" s="37">
        <f t="shared" si="18"/>
        <v>91180.017696066701</v>
      </c>
      <c r="M134" s="37">
        <f t="shared" si="34"/>
        <v>2475148.4165833327</v>
      </c>
      <c r="N134" s="37">
        <f t="shared" si="27"/>
        <v>5735481.2594412761</v>
      </c>
      <c r="O134" s="40">
        <f t="shared" si="35"/>
        <v>6088411.6299999999</v>
      </c>
      <c r="P134" s="37">
        <f t="shared" si="28"/>
        <v>10941602.123528004</v>
      </c>
      <c r="Q134" s="37">
        <f t="shared" si="19"/>
        <v>3613263.2134166672</v>
      </c>
      <c r="R134" s="37">
        <f t="shared" si="19"/>
        <v>5206120.8640867276</v>
      </c>
      <c r="S134" s="37">
        <f t="shared" si="20"/>
        <v>79702.953786770828</v>
      </c>
      <c r="T134" s="37"/>
      <c r="U134" s="37"/>
      <c r="V134" s="37"/>
      <c r="W134" s="4"/>
      <c r="X134" s="20"/>
      <c r="Y134" s="38">
        <f t="shared" si="29"/>
        <v>102.45150872502202</v>
      </c>
      <c r="Z134" s="38">
        <f t="shared" si="30"/>
        <v>89.55567317955925</v>
      </c>
      <c r="AA134" s="38">
        <f t="shared" si="31"/>
        <v>192.00718190458127</v>
      </c>
      <c r="AB134" s="39"/>
      <c r="AC134" s="38">
        <f t="shared" si="32"/>
        <v>1.1446088459296959</v>
      </c>
      <c r="AD134" s="22"/>
      <c r="AE134" s="31"/>
      <c r="AF134" s="38">
        <f t="shared" si="21"/>
        <v>5735481.2594412761</v>
      </c>
      <c r="AG134" s="38">
        <f t="shared" si="22"/>
        <v>5206120.8640867276</v>
      </c>
      <c r="AH134" s="104"/>
      <c r="AI134" s="104"/>
      <c r="AJ134" s="104"/>
      <c r="AK134" s="104"/>
    </row>
    <row r="135" spans="2:37" s="2" customFormat="1" ht="15" customHeight="1" x14ac:dyDescent="0.25">
      <c r="B135" s="32">
        <v>37803</v>
      </c>
      <c r="C135" s="33">
        <f t="shared" si="23"/>
        <v>2003</v>
      </c>
      <c r="D135" s="34">
        <f>'[1]IGP-DI'!C129</f>
        <v>-1.9935457190020101E-3</v>
      </c>
      <c r="E135" s="35">
        <f t="shared" si="36"/>
        <v>191.15232731406189</v>
      </c>
      <c r="F135" s="35">
        <f t="shared" si="25"/>
        <v>882.01326865690737</v>
      </c>
      <c r="G135" s="36"/>
      <c r="H135" s="37">
        <v>6911.1900000004098</v>
      </c>
      <c r="I135" s="37">
        <f t="shared" si="38"/>
        <v>6258275.9199999999</v>
      </c>
      <c r="J135" s="37">
        <f t="shared" si="37"/>
        <v>11033970.858021932</v>
      </c>
      <c r="K135" s="37">
        <f t="shared" si="18"/>
        <v>52152.299333333329</v>
      </c>
      <c r="L135" s="37">
        <f t="shared" si="18"/>
        <v>91949.757150182762</v>
      </c>
      <c r="M135" s="37">
        <f t="shared" si="34"/>
        <v>2525885.1801666659</v>
      </c>
      <c r="N135" s="37">
        <f t="shared" si="27"/>
        <v>5786023.9448885825</v>
      </c>
      <c r="O135" s="40">
        <f t="shared" si="35"/>
        <v>6258275.9199999999</v>
      </c>
      <c r="P135" s="37">
        <f t="shared" si="28"/>
        <v>11033970.858021932</v>
      </c>
      <c r="Q135" s="37">
        <f t="shared" si="19"/>
        <v>3732390.739833334</v>
      </c>
      <c r="R135" s="37">
        <f t="shared" si="19"/>
        <v>5247946.9131333493</v>
      </c>
      <c r="S135" s="37">
        <f t="shared" si="20"/>
        <v>80343.288450770386</v>
      </c>
      <c r="T135" s="37"/>
      <c r="U135" s="37"/>
      <c r="V135" s="37"/>
      <c r="W135" s="4"/>
      <c r="X135" s="20"/>
      <c r="Y135" s="38">
        <f t="shared" si="29"/>
        <v>104.04203016717744</v>
      </c>
      <c r="Z135" s="38">
        <f t="shared" si="30"/>
        <v>90.909199760824791</v>
      </c>
      <c r="AA135" s="38">
        <f t="shared" si="31"/>
        <v>194.95122992800225</v>
      </c>
      <c r="AB135" s="39"/>
      <c r="AC135" s="38">
        <f t="shared" si="32"/>
        <v>187.13115230347196</v>
      </c>
      <c r="AD135" s="22"/>
      <c r="AE135" s="31"/>
      <c r="AF135" s="38">
        <f t="shared" si="21"/>
        <v>5786023.9448885825</v>
      </c>
      <c r="AG135" s="38">
        <f t="shared" si="22"/>
        <v>5247946.9131333493</v>
      </c>
      <c r="AH135" s="104"/>
      <c r="AI135" s="104"/>
      <c r="AJ135" s="104"/>
      <c r="AK135" s="104"/>
    </row>
    <row r="136" spans="2:37" s="2" customFormat="1" ht="15" customHeight="1" x14ac:dyDescent="0.25">
      <c r="B136" s="32">
        <v>37834</v>
      </c>
      <c r="C136" s="33">
        <f t="shared" si="23"/>
        <v>2003</v>
      </c>
      <c r="D136" s="34">
        <f>'[1]IGP-DI'!C130</f>
        <v>6.2192534770799668E-3</v>
      </c>
      <c r="E136" s="35">
        <f t="shared" si="36"/>
        <v>145.75713625358958</v>
      </c>
      <c r="F136" s="35">
        <f t="shared" si="25"/>
        <v>887.49873274483252</v>
      </c>
      <c r="G136" s="36"/>
      <c r="H136" s="37">
        <v>152303.63999999966</v>
      </c>
      <c r="I136" s="37">
        <f t="shared" si="38"/>
        <v>6265187.1100000003</v>
      </c>
      <c r="J136" s="37">
        <f t="shared" si="37"/>
        <v>11018871.544881091</v>
      </c>
      <c r="K136" s="37">
        <f t="shared" si="18"/>
        <v>52209.892583333334</v>
      </c>
      <c r="L136" s="37">
        <f t="shared" si="18"/>
        <v>91823.929540675759</v>
      </c>
      <c r="M136" s="37">
        <f t="shared" si="34"/>
        <v>2578037.4794999994</v>
      </c>
      <c r="N136" s="37">
        <f t="shared" si="27"/>
        <v>5866255.6927286591</v>
      </c>
      <c r="O136" s="40">
        <f t="shared" si="35"/>
        <v>6265187.1100000003</v>
      </c>
      <c r="P136" s="37">
        <f t="shared" si="28"/>
        <v>11018871.544881091</v>
      </c>
      <c r="Q136" s="37">
        <f t="shared" si="19"/>
        <v>3687149.6305000009</v>
      </c>
      <c r="R136" s="37">
        <f t="shared" si="19"/>
        <v>5152615.8521524314</v>
      </c>
      <c r="S136" s="37">
        <f t="shared" si="20"/>
        <v>78883.820384974955</v>
      </c>
      <c r="T136" s="37"/>
      <c r="U136" s="37"/>
      <c r="V136" s="37"/>
      <c r="W136" s="4"/>
      <c r="X136" s="20"/>
      <c r="Y136" s="38">
        <f t="shared" si="29"/>
        <v>104.10719748071519</v>
      </c>
      <c r="Z136" s="38">
        <f t="shared" si="30"/>
        <v>89.436092616946581</v>
      </c>
      <c r="AA136" s="38">
        <f t="shared" si="31"/>
        <v>193.54329009766178</v>
      </c>
      <c r="AB136" s="39"/>
      <c r="AC136" s="38">
        <f t="shared" si="32"/>
        <v>20.866023879296137</v>
      </c>
      <c r="AD136" s="22"/>
      <c r="AE136" s="31"/>
      <c r="AF136" s="38">
        <f t="shared" si="21"/>
        <v>5866255.6927286591</v>
      </c>
      <c r="AG136" s="38">
        <f t="shared" si="22"/>
        <v>5152615.8521524314</v>
      </c>
      <c r="AH136" s="104"/>
      <c r="AI136" s="104"/>
      <c r="AJ136" s="104"/>
      <c r="AK136" s="104"/>
    </row>
    <row r="137" spans="2:37" s="2" customFormat="1" ht="15" customHeight="1" x14ac:dyDescent="0.25">
      <c r="B137" s="32">
        <v>37865</v>
      </c>
      <c r="C137" s="33">
        <f t="shared" si="23"/>
        <v>2003</v>
      </c>
      <c r="D137" s="34">
        <f>'[1]IGP-DI'!C131</f>
        <v>1.0475000439978066E-2</v>
      </c>
      <c r="E137" s="35">
        <f t="shared" si="36"/>
        <v>110.30029330831354</v>
      </c>
      <c r="F137" s="35">
        <f t="shared" si="25"/>
        <v>896.79528236081467</v>
      </c>
      <c r="G137" s="36"/>
      <c r="H137" s="37">
        <v>342717.39999999944</v>
      </c>
      <c r="I137" s="37">
        <f t="shared" si="38"/>
        <v>6417490.75</v>
      </c>
      <c r="J137" s="37">
        <f t="shared" si="37"/>
        <v>11240651.554992732</v>
      </c>
      <c r="K137" s="37">
        <f t="shared" ref="K137:L200" si="39">I137*$K$5</f>
        <v>53479.089583333334</v>
      </c>
      <c r="L137" s="37">
        <f t="shared" si="39"/>
        <v>93672.096291606096</v>
      </c>
      <c r="M137" s="37">
        <f t="shared" si="34"/>
        <v>2630247.3720833329</v>
      </c>
      <c r="N137" s="37">
        <f t="shared" si="27"/>
        <v>5995134.4296768531</v>
      </c>
      <c r="O137" s="40">
        <f t="shared" si="35"/>
        <v>6417490.75</v>
      </c>
      <c r="P137" s="37">
        <f t="shared" si="28"/>
        <v>11240651.554992732</v>
      </c>
      <c r="Q137" s="37">
        <f t="shared" ref="Q137:R200" si="40">O137-M137</f>
        <v>3787243.3779166671</v>
      </c>
      <c r="R137" s="37">
        <f t="shared" si="40"/>
        <v>5245517.1253158785</v>
      </c>
      <c r="S137" s="37">
        <f t="shared" ref="S137:S200" si="41">$K$4*R137</f>
        <v>80306.089685858213</v>
      </c>
      <c r="T137" s="37"/>
      <c r="U137" s="37"/>
      <c r="V137" s="37"/>
      <c r="W137" s="4"/>
      <c r="X137" s="20"/>
      <c r="Y137" s="38">
        <f t="shared" si="29"/>
        <v>105.54617469920157</v>
      </c>
      <c r="Z137" s="38">
        <f t="shared" si="30"/>
        <v>90.485864061450172</v>
      </c>
      <c r="AA137" s="38">
        <f t="shared" si="31"/>
        <v>196.03203876065174</v>
      </c>
      <c r="AB137" s="39"/>
      <c r="AC137" s="38">
        <f t="shared" si="32"/>
        <v>-190.12896334022133</v>
      </c>
      <c r="AD137" s="22"/>
      <c r="AE137" s="31"/>
      <c r="AF137" s="38">
        <f t="shared" ref="AF137:AF200" si="42">N137</f>
        <v>5995134.4296768531</v>
      </c>
      <c r="AG137" s="38">
        <f t="shared" ref="AG137:AG200" si="43">P137-AF137</f>
        <v>5245517.1253158785</v>
      </c>
      <c r="AH137" s="104"/>
      <c r="AI137" s="104"/>
      <c r="AJ137" s="104"/>
      <c r="AK137" s="104"/>
    </row>
    <row r="138" spans="2:37" s="2" customFormat="1" ht="15" customHeight="1" x14ac:dyDescent="0.25">
      <c r="B138" s="32">
        <v>37895</v>
      </c>
      <c r="C138" s="33">
        <f t="shared" ref="C138:C201" si="44">YEAR(B138)</f>
        <v>2003</v>
      </c>
      <c r="D138" s="34">
        <f>'[1]IGP-DI'!C132</f>
        <v>4.375071843834899E-3</v>
      </c>
      <c r="E138" s="35">
        <f t="shared" si="36"/>
        <v>80.869304991853923</v>
      </c>
      <c r="F138" s="35">
        <f t="shared" ref="F138:F201" si="45">(1+D138)*F137</f>
        <v>900.71882615035543</v>
      </c>
      <c r="G138" s="36"/>
      <c r="H138" s="37">
        <v>63064.75</v>
      </c>
      <c r="I138" s="37">
        <f t="shared" si="38"/>
        <v>6760208.1499999994</v>
      </c>
      <c r="J138" s="37">
        <f t="shared" si="37"/>
        <v>11704704.749892708</v>
      </c>
      <c r="K138" s="37">
        <f t="shared" si="39"/>
        <v>56335.06791666666</v>
      </c>
      <c r="L138" s="37">
        <f t="shared" si="39"/>
        <v>97539.206249105904</v>
      </c>
      <c r="M138" s="37">
        <f t="shared" si="34"/>
        <v>2683726.461666666</v>
      </c>
      <c r="N138" s="37">
        <f t="shared" ref="N138:N201" si="46">(L137+N137)*(1+D137)</f>
        <v>6152586.7770069204</v>
      </c>
      <c r="O138" s="40">
        <f t="shared" si="35"/>
        <v>6760208.1499999994</v>
      </c>
      <c r="P138" s="37">
        <f t="shared" ref="P138:P201" si="47">(H137+P137)*(1+D137)</f>
        <v>11704704.749892708</v>
      </c>
      <c r="Q138" s="37">
        <f t="shared" si="40"/>
        <v>4076481.6883333335</v>
      </c>
      <c r="R138" s="37">
        <f t="shared" si="40"/>
        <v>5552117.9728857875</v>
      </c>
      <c r="S138" s="37">
        <f t="shared" si="41"/>
        <v>84999.98631692231</v>
      </c>
      <c r="T138" s="37"/>
      <c r="U138" s="37"/>
      <c r="V138" s="37"/>
      <c r="W138" s="4"/>
      <c r="X138" s="20"/>
      <c r="Y138" s="38">
        <f t="shared" ref="Y138:Y201" si="48">L138/F137</f>
        <v>108.76418305004218</v>
      </c>
      <c r="Z138" s="38">
        <f t="shared" ref="Z138:Z201" si="49">S138/F137</f>
        <v>94.781928483343208</v>
      </c>
      <c r="AA138" s="38">
        <f t="shared" ref="AA138:AA201" si="50">Y138+Z138</f>
        <v>203.54611153338539</v>
      </c>
      <c r="AB138" s="39"/>
      <c r="AC138" s="38">
        <f t="shared" ref="AC138:AC201" si="51">AA138-H138/F137</f>
        <v>133.22376345637281</v>
      </c>
      <c r="AD138" s="22"/>
      <c r="AE138" s="31"/>
      <c r="AF138" s="38">
        <f t="shared" si="42"/>
        <v>6152586.7770069204</v>
      </c>
      <c r="AG138" s="38">
        <f t="shared" si="43"/>
        <v>5552117.9728857875</v>
      </c>
      <c r="AH138" s="104"/>
      <c r="AI138" s="104"/>
      <c r="AJ138" s="104"/>
      <c r="AK138" s="104"/>
    </row>
    <row r="139" spans="2:37" s="2" customFormat="1" ht="15" customHeight="1" x14ac:dyDescent="0.25">
      <c r="B139" s="32">
        <v>37926</v>
      </c>
      <c r="C139" s="33">
        <f t="shared" si="44"/>
        <v>2003</v>
      </c>
      <c r="D139" s="34">
        <f>'[1]IGP-DI'!C133</f>
        <v>4.7895344683479557E-3</v>
      </c>
      <c r="E139" s="35">
        <f t="shared" si="36"/>
        <v>60.127727682522185</v>
      </c>
      <c r="F139" s="35">
        <f t="shared" si="45"/>
        <v>905.03285001449251</v>
      </c>
      <c r="G139" s="36"/>
      <c r="H139" s="37">
        <v>299197.33000000007</v>
      </c>
      <c r="I139" s="37">
        <f t="shared" si="38"/>
        <v>6823272.8999999994</v>
      </c>
      <c r="J139" s="37">
        <f t="shared" si="37"/>
        <v>11819254.336896427</v>
      </c>
      <c r="K139" s="37">
        <f t="shared" si="39"/>
        <v>56860.607499999991</v>
      </c>
      <c r="L139" s="37">
        <f t="shared" si="39"/>
        <v>98493.786140803553</v>
      </c>
      <c r="M139" s="37">
        <f t="shared" ref="M139:M202" si="52">(K138+M138)</f>
        <v>2740061.5295833326</v>
      </c>
      <c r="N139" s="37">
        <f t="shared" si="46"/>
        <v>6277470.7334657907</v>
      </c>
      <c r="O139" s="40">
        <f t="shared" ref="O139:O202" si="53">O138+H138</f>
        <v>6823272.8999999994</v>
      </c>
      <c r="P139" s="37">
        <f t="shared" si="47"/>
        <v>11819254.336896427</v>
      </c>
      <c r="Q139" s="37">
        <f t="shared" si="40"/>
        <v>4083211.3704166668</v>
      </c>
      <c r="R139" s="37">
        <f t="shared" si="40"/>
        <v>5541783.6034306362</v>
      </c>
      <c r="S139" s="37">
        <f t="shared" si="41"/>
        <v>84841.772592615351</v>
      </c>
      <c r="T139" s="37"/>
      <c r="U139" s="37"/>
      <c r="V139" s="37"/>
      <c r="W139" s="4"/>
      <c r="X139" s="20"/>
      <c r="Y139" s="38">
        <f t="shared" si="48"/>
        <v>109.3502026173506</v>
      </c>
      <c r="Z139" s="38">
        <f t="shared" si="49"/>
        <v>94.193404344868057</v>
      </c>
      <c r="AA139" s="38">
        <f t="shared" si="50"/>
        <v>203.54360696221866</v>
      </c>
      <c r="AB139" s="39"/>
      <c r="AC139" s="38">
        <f t="shared" si="51"/>
        <v>-128.63256312935172</v>
      </c>
      <c r="AD139" s="22"/>
      <c r="AE139" s="31"/>
      <c r="AF139" s="38">
        <f t="shared" si="42"/>
        <v>6277470.7334657907</v>
      </c>
      <c r="AG139" s="38">
        <f t="shared" si="43"/>
        <v>5541783.6034306362</v>
      </c>
      <c r="AH139" s="104"/>
      <c r="AI139" s="104"/>
      <c r="AJ139" s="104"/>
      <c r="AK139" s="104"/>
    </row>
    <row r="140" spans="2:37" s="26" customFormat="1" ht="15" customHeight="1" x14ac:dyDescent="0.25">
      <c r="B140" s="41">
        <v>37956</v>
      </c>
      <c r="C140" s="33">
        <f t="shared" si="44"/>
        <v>2003</v>
      </c>
      <c r="D140" s="34">
        <f>'[1]IGP-DI'!C134</f>
        <v>6.019646690920144E-3</v>
      </c>
      <c r="E140" s="43">
        <f t="shared" si="36"/>
        <v>44.16594802407009</v>
      </c>
      <c r="F140" s="43">
        <f t="shared" si="45"/>
        <v>910.48082801525629</v>
      </c>
      <c r="G140" s="44">
        <f>F140/F128-1</f>
        <v>7.6729271644526031E-2</v>
      </c>
      <c r="H140" s="37">
        <v>549115.78000000026</v>
      </c>
      <c r="I140" s="37">
        <f t="shared" si="38"/>
        <v>7122470.2299999995</v>
      </c>
      <c r="J140" s="40">
        <f t="shared" si="37"/>
        <v>12176493.408858037</v>
      </c>
      <c r="K140" s="37">
        <f t="shared" si="39"/>
        <v>59353.918583333325</v>
      </c>
      <c r="L140" s="40">
        <f t="shared" si="39"/>
        <v>101470.7784071503</v>
      </c>
      <c r="M140" s="37">
        <f t="shared" si="52"/>
        <v>2796922.1370833325</v>
      </c>
      <c r="N140" s="40">
        <f t="shared" si="46"/>
        <v>6406502.4214422135</v>
      </c>
      <c r="O140" s="40">
        <f t="shared" si="53"/>
        <v>7122470.2299999995</v>
      </c>
      <c r="P140" s="40">
        <f t="shared" si="47"/>
        <v>12176493.408858037</v>
      </c>
      <c r="Q140" s="37">
        <f t="shared" si="40"/>
        <v>4325548.0929166675</v>
      </c>
      <c r="R140" s="40">
        <f t="shared" si="40"/>
        <v>5769990.9874158232</v>
      </c>
      <c r="S140" s="40">
        <f t="shared" si="41"/>
        <v>88335.506805557394</v>
      </c>
      <c r="T140" s="40">
        <f>SUM(S129:S140)</f>
        <v>967514.02382864838</v>
      </c>
      <c r="U140" s="40">
        <f>SUM(L129:L140)</f>
        <v>1102493.1894770591</v>
      </c>
      <c r="V140" s="40">
        <f>T140+U140</f>
        <v>2070007.2133057076</v>
      </c>
      <c r="W140" s="49"/>
      <c r="X140" s="50"/>
      <c r="Y140" s="38">
        <f t="shared" si="48"/>
        <v>112.11833736811367</v>
      </c>
      <c r="Z140" s="38">
        <f t="shared" si="49"/>
        <v>97.604751920488695</v>
      </c>
      <c r="AA140" s="38">
        <f t="shared" si="50"/>
        <v>209.72308928860235</v>
      </c>
      <c r="AB140" s="39"/>
      <c r="AC140" s="38">
        <f t="shared" si="51"/>
        <v>-397.01265515559891</v>
      </c>
      <c r="AD140" s="51"/>
      <c r="AE140" s="31"/>
      <c r="AF140" s="38">
        <f t="shared" si="42"/>
        <v>6406502.4214422135</v>
      </c>
      <c r="AG140" s="38">
        <f t="shared" si="43"/>
        <v>5769990.9874158232</v>
      </c>
      <c r="AH140" s="104"/>
      <c r="AI140" s="104"/>
      <c r="AJ140" s="104"/>
      <c r="AK140" s="104"/>
    </row>
    <row r="141" spans="2:37" s="2" customFormat="1" ht="15" customHeight="1" x14ac:dyDescent="0.25">
      <c r="B141" s="32">
        <v>37987</v>
      </c>
      <c r="C141" s="33">
        <f t="shared" si="44"/>
        <v>2004</v>
      </c>
      <c r="D141" s="34">
        <f>'[1]IGP-DI'!C135</f>
        <v>7.9976120386191507E-3</v>
      </c>
      <c r="E141" s="45">
        <f t="shared" si="36"/>
        <v>32.681813605769904</v>
      </c>
      <c r="F141" s="45">
        <f t="shared" si="45"/>
        <v>917.76250044632309</v>
      </c>
      <c r="G141" s="36"/>
      <c r="H141" s="46">
        <v>17424.899999999441</v>
      </c>
      <c r="I141" s="46">
        <f t="shared" si="38"/>
        <v>7671586.0099999998</v>
      </c>
      <c r="J141" s="46">
        <f t="shared" si="37"/>
        <v>12802212.860101689</v>
      </c>
      <c r="K141" s="46">
        <f t="shared" si="39"/>
        <v>63929.883416666664</v>
      </c>
      <c r="L141" s="46">
        <f t="shared" si="39"/>
        <v>106685.10716751407</v>
      </c>
      <c r="M141" s="46">
        <f t="shared" si="52"/>
        <v>2856276.055666666</v>
      </c>
      <c r="N141" s="46">
        <f t="shared" si="46"/>
        <v>6547148.8991864333</v>
      </c>
      <c r="O141" s="47">
        <f t="shared" si="53"/>
        <v>7671586.0099999998</v>
      </c>
      <c r="P141" s="46">
        <f t="shared" si="47"/>
        <v>12802212.860101689</v>
      </c>
      <c r="Q141" s="46">
        <f t="shared" si="40"/>
        <v>4815309.9543333333</v>
      </c>
      <c r="R141" s="46">
        <f t="shared" si="40"/>
        <v>6255063.9609152554</v>
      </c>
      <c r="S141" s="46">
        <f t="shared" si="41"/>
        <v>95761.717183563844</v>
      </c>
      <c r="T141" s="46"/>
      <c r="U141" s="46"/>
      <c r="V141" s="46"/>
      <c r="W141" s="4"/>
      <c r="X141" s="20"/>
      <c r="Y141" s="38">
        <f t="shared" si="48"/>
        <v>117.17446857181535</v>
      </c>
      <c r="Z141" s="38">
        <f t="shared" si="49"/>
        <v>105.17708252277359</v>
      </c>
      <c r="AA141" s="38">
        <f t="shared" si="50"/>
        <v>222.35155109458896</v>
      </c>
      <c r="AB141" s="39"/>
      <c r="AC141" s="38">
        <f t="shared" si="51"/>
        <v>203.21342158780547</v>
      </c>
      <c r="AD141" s="22"/>
      <c r="AE141" s="31"/>
      <c r="AF141" s="38">
        <f t="shared" si="42"/>
        <v>6547148.8991864333</v>
      </c>
      <c r="AG141" s="38">
        <f t="shared" si="43"/>
        <v>6255063.9609152554</v>
      </c>
      <c r="AH141" s="104"/>
      <c r="AI141" s="104"/>
      <c r="AJ141" s="104"/>
      <c r="AK141" s="104"/>
    </row>
    <row r="142" spans="2:37" s="2" customFormat="1" ht="15" customHeight="1" x14ac:dyDescent="0.25">
      <c r="B142" s="32">
        <v>38018</v>
      </c>
      <c r="C142" s="33">
        <f t="shared" si="44"/>
        <v>2004</v>
      </c>
      <c r="D142" s="34">
        <f>'[1]IGP-DI'!C136</f>
        <v>1.0834158744422062E-2</v>
      </c>
      <c r="E142" s="45">
        <f t="shared" si="36"/>
        <v>23.233631874425022</v>
      </c>
      <c r="F142" s="45">
        <f t="shared" si="45"/>
        <v>927.70568506583629</v>
      </c>
      <c r="G142" s="36"/>
      <c r="H142" s="46">
        <v>141784.79000000004</v>
      </c>
      <c r="I142" s="46">
        <f t="shared" si="38"/>
        <v>7689010.9099999992</v>
      </c>
      <c r="J142" s="46">
        <f t="shared" si="37"/>
        <v>12922164.249382613</v>
      </c>
      <c r="K142" s="46">
        <f t="shared" si="39"/>
        <v>64075.090916666661</v>
      </c>
      <c r="L142" s="46">
        <f t="shared" si="39"/>
        <v>107684.70207818843</v>
      </c>
      <c r="M142" s="46">
        <f t="shared" si="52"/>
        <v>2920205.9390833327</v>
      </c>
      <c r="N142" s="46">
        <f t="shared" si="46"/>
        <v>6707048.7893061368</v>
      </c>
      <c r="O142" s="47">
        <f t="shared" si="53"/>
        <v>7689010.9099999992</v>
      </c>
      <c r="P142" s="46">
        <f t="shared" si="47"/>
        <v>12922164.249382613</v>
      </c>
      <c r="Q142" s="46">
        <f t="shared" si="40"/>
        <v>4768804.9709166661</v>
      </c>
      <c r="R142" s="46">
        <f t="shared" si="40"/>
        <v>6215115.4600764764</v>
      </c>
      <c r="S142" s="46">
        <f t="shared" si="41"/>
        <v>95150.126788464069</v>
      </c>
      <c r="T142" s="46"/>
      <c r="U142" s="46"/>
      <c r="V142" s="46"/>
      <c r="W142" s="4"/>
      <c r="X142" s="20"/>
      <c r="Y142" s="38">
        <f t="shared" si="48"/>
        <v>117.33395298437186</v>
      </c>
      <c r="Z142" s="38">
        <f t="shared" si="49"/>
        <v>103.67619808195583</v>
      </c>
      <c r="AA142" s="38">
        <f t="shared" si="50"/>
        <v>221.01015106632769</v>
      </c>
      <c r="AB142" s="39"/>
      <c r="AC142" s="38">
        <f t="shared" si="51"/>
        <v>66.52052010946494</v>
      </c>
      <c r="AD142" s="22"/>
      <c r="AE142" s="31"/>
      <c r="AF142" s="38">
        <f t="shared" si="42"/>
        <v>6707048.7893061368</v>
      </c>
      <c r="AG142" s="38">
        <f t="shared" si="43"/>
        <v>6215115.4600764764</v>
      </c>
      <c r="AH142" s="104"/>
      <c r="AI142" s="104"/>
      <c r="AJ142" s="104"/>
      <c r="AK142" s="104"/>
    </row>
    <row r="143" spans="2:37" s="2" customFormat="1" ht="15" customHeight="1" x14ac:dyDescent="0.25">
      <c r="B143" s="32">
        <v>38047</v>
      </c>
      <c r="C143" s="33">
        <f t="shared" si="44"/>
        <v>2004</v>
      </c>
      <c r="D143" s="34">
        <f>'[1]IGP-DI'!C137</f>
        <v>9.3273530520985304E-3</v>
      </c>
      <c r="E143" s="45">
        <f t="shared" si="36"/>
        <v>16.46678280092317</v>
      </c>
      <c r="F143" s="45">
        <f t="shared" si="45"/>
        <v>936.35872351888429</v>
      </c>
      <c r="G143" s="36"/>
      <c r="H143" s="46">
        <v>240215.0700000003</v>
      </c>
      <c r="I143" s="46">
        <f t="shared" si="38"/>
        <v>7830795.6999999993</v>
      </c>
      <c r="J143" s="46">
        <f t="shared" si="37"/>
        <v>13205485.937104326</v>
      </c>
      <c r="K143" s="46">
        <f t="shared" si="39"/>
        <v>65256.630833333329</v>
      </c>
      <c r="L143" s="46">
        <f t="shared" si="39"/>
        <v>110045.71614253604</v>
      </c>
      <c r="M143" s="46">
        <f t="shared" si="52"/>
        <v>2984281.0299999993</v>
      </c>
      <c r="N143" s="46">
        <f t="shared" si="46"/>
        <v>6888565.3958309125</v>
      </c>
      <c r="O143" s="47">
        <f t="shared" si="53"/>
        <v>7830795.6999999993</v>
      </c>
      <c r="P143" s="46">
        <f t="shared" si="47"/>
        <v>13205485.937104326</v>
      </c>
      <c r="Q143" s="46">
        <f t="shared" si="40"/>
        <v>4846514.67</v>
      </c>
      <c r="R143" s="46">
        <f t="shared" si="40"/>
        <v>6316920.5412734132</v>
      </c>
      <c r="S143" s="46">
        <f t="shared" si="41"/>
        <v>96708.708675771311</v>
      </c>
      <c r="T143" s="46"/>
      <c r="U143" s="46"/>
      <c r="V143" s="46"/>
      <c r="W143" s="4"/>
      <c r="X143" s="20"/>
      <c r="Y143" s="38">
        <f t="shared" si="48"/>
        <v>118.62136657567906</v>
      </c>
      <c r="Z143" s="38">
        <f t="shared" si="49"/>
        <v>104.24503183777321</v>
      </c>
      <c r="AA143" s="38">
        <f t="shared" si="50"/>
        <v>222.86639841345226</v>
      </c>
      <c r="AB143" s="39"/>
      <c r="AC143" s="38">
        <f t="shared" si="51"/>
        <v>-36.068168731032813</v>
      </c>
      <c r="AD143" s="22"/>
      <c r="AE143" s="31"/>
      <c r="AF143" s="38">
        <f t="shared" si="42"/>
        <v>6888565.3958309125</v>
      </c>
      <c r="AG143" s="38">
        <f t="shared" si="43"/>
        <v>6316920.5412734132</v>
      </c>
      <c r="AH143" s="104"/>
      <c r="AI143" s="104"/>
      <c r="AJ143" s="104"/>
      <c r="AK143" s="104"/>
    </row>
    <row r="144" spans="2:37" s="2" customFormat="1" ht="15" customHeight="1" x14ac:dyDescent="0.25">
      <c r="B144" s="32">
        <v>38078</v>
      </c>
      <c r="C144" s="33">
        <f t="shared" si="44"/>
        <v>2004</v>
      </c>
      <c r="D144" s="34">
        <f>'[1]IGP-DI'!C138</f>
        <v>1.1469711021998785E-2</v>
      </c>
      <c r="E144" s="45">
        <f t="shared" si="36"/>
        <v>11.500137879971239</v>
      </c>
      <c r="F144" s="45">
        <f t="shared" si="45"/>
        <v>947.09848749057358</v>
      </c>
      <c r="G144" s="36"/>
      <c r="H144" s="46">
        <v>142234.23000000045</v>
      </c>
      <c r="I144" s="46">
        <f t="shared" si="38"/>
        <v>8071010.7699999996</v>
      </c>
      <c r="J144" s="46">
        <f t="shared" si="37"/>
        <v>13571113.807430545</v>
      </c>
      <c r="K144" s="46">
        <f t="shared" si="39"/>
        <v>67258.423083333328</v>
      </c>
      <c r="L144" s="46">
        <f t="shared" si="39"/>
        <v>113092.6150619212</v>
      </c>
      <c r="M144" s="46">
        <f t="shared" si="52"/>
        <v>3049537.6608333327</v>
      </c>
      <c r="N144" s="46">
        <f t="shared" si="46"/>
        <v>7063889.6286891652</v>
      </c>
      <c r="O144" s="47">
        <f t="shared" si="53"/>
        <v>8071010.7699999996</v>
      </c>
      <c r="P144" s="46">
        <f t="shared" si="47"/>
        <v>13571113.807430545</v>
      </c>
      <c r="Q144" s="46">
        <f t="shared" si="40"/>
        <v>5021473.1091666669</v>
      </c>
      <c r="R144" s="46">
        <f t="shared" si="40"/>
        <v>6507224.1787413796</v>
      </c>
      <c r="S144" s="46">
        <f t="shared" si="41"/>
        <v>99622.156599578695</v>
      </c>
      <c r="T144" s="46"/>
      <c r="U144" s="46"/>
      <c r="V144" s="46"/>
      <c r="W144" s="4"/>
      <c r="X144" s="20"/>
      <c r="Y144" s="38">
        <f t="shared" si="48"/>
        <v>120.77915463521643</v>
      </c>
      <c r="Z144" s="38">
        <f t="shared" si="49"/>
        <v>106.39315264260422</v>
      </c>
      <c r="AA144" s="38">
        <f t="shared" si="50"/>
        <v>227.17230727782066</v>
      </c>
      <c r="AB144" s="39"/>
      <c r="AC144" s="38">
        <f t="shared" si="51"/>
        <v>75.270876311836929</v>
      </c>
      <c r="AD144" s="22"/>
      <c r="AE144" s="31"/>
      <c r="AF144" s="38">
        <f t="shared" si="42"/>
        <v>7063889.6286891652</v>
      </c>
      <c r="AG144" s="38">
        <f t="shared" si="43"/>
        <v>6507224.1787413796</v>
      </c>
      <c r="AH144" s="104"/>
      <c r="AI144" s="104"/>
      <c r="AJ144" s="104"/>
      <c r="AK144" s="104"/>
    </row>
    <row r="145" spans="2:37" s="2" customFormat="1" ht="15" customHeight="1" x14ac:dyDescent="0.25">
      <c r="B145" s="32">
        <v>38108</v>
      </c>
      <c r="C145" s="33">
        <f t="shared" si="44"/>
        <v>2004</v>
      </c>
      <c r="D145" s="34">
        <f>'[1]IGP-DI'!C139</f>
        <v>1.4618185656235072E-2</v>
      </c>
      <c r="E145" s="45">
        <f t="shared" si="36"/>
        <v>8.1905432369494786</v>
      </c>
      <c r="F145" s="45">
        <f t="shared" si="45"/>
        <v>960.94334901545017</v>
      </c>
      <c r="G145" s="36"/>
      <c r="H145" s="46">
        <v>15315.599999999627</v>
      </c>
      <c r="I145" s="46">
        <f t="shared" si="38"/>
        <v>8213245</v>
      </c>
      <c r="J145" s="46">
        <f t="shared" si="37"/>
        <v>13870636.176563967</v>
      </c>
      <c r="K145" s="46">
        <f t="shared" si="39"/>
        <v>68443.708333333328</v>
      </c>
      <c r="L145" s="46">
        <f t="shared" si="39"/>
        <v>115588.63480469973</v>
      </c>
      <c r="M145" s="46">
        <f t="shared" si="52"/>
        <v>3116796.083916666</v>
      </c>
      <c r="N145" s="46">
        <f t="shared" si="46"/>
        <v>7259300.1560969278</v>
      </c>
      <c r="O145" s="47">
        <f t="shared" si="53"/>
        <v>8213245</v>
      </c>
      <c r="P145" s="46">
        <f t="shared" si="47"/>
        <v>13870636.176563967</v>
      </c>
      <c r="Q145" s="46">
        <f t="shared" si="40"/>
        <v>5096448.916083334</v>
      </c>
      <c r="R145" s="46">
        <f t="shared" si="40"/>
        <v>6611336.0204670392</v>
      </c>
      <c r="S145" s="46">
        <f t="shared" si="41"/>
        <v>101216.05376915036</v>
      </c>
      <c r="T145" s="46"/>
      <c r="U145" s="46"/>
      <c r="V145" s="46"/>
      <c r="W145" s="4"/>
      <c r="X145" s="20"/>
      <c r="Y145" s="38">
        <f t="shared" si="48"/>
        <v>122.04499989326631</v>
      </c>
      <c r="Z145" s="38">
        <f t="shared" si="49"/>
        <v>106.86961821397456</v>
      </c>
      <c r="AA145" s="38">
        <f t="shared" si="50"/>
        <v>228.91461810724087</v>
      </c>
      <c r="AB145" s="39"/>
      <c r="AC145" s="38">
        <f t="shared" si="51"/>
        <v>212.74354381846257</v>
      </c>
      <c r="AD145" s="22"/>
      <c r="AE145" s="31"/>
      <c r="AF145" s="38">
        <f t="shared" si="42"/>
        <v>7259300.1560969278</v>
      </c>
      <c r="AG145" s="38">
        <f t="shared" si="43"/>
        <v>6611336.0204670392</v>
      </c>
      <c r="AH145" s="104"/>
      <c r="AI145" s="104"/>
      <c r="AJ145" s="104"/>
      <c r="AK145" s="104"/>
    </row>
    <row r="146" spans="2:37" s="2" customFormat="1" ht="15" customHeight="1" x14ac:dyDescent="0.25">
      <c r="B146" s="32">
        <v>38139</v>
      </c>
      <c r="C146" s="33">
        <f t="shared" si="44"/>
        <v>2004</v>
      </c>
      <c r="D146" s="34">
        <f>'[1]IGP-DI'!C140</f>
        <v>1.2873192551752899E-2</v>
      </c>
      <c r="E146" s="45">
        <f t="shared" si="36"/>
        <v>5.8857609717165253</v>
      </c>
      <c r="F146" s="45">
        <f t="shared" si="45"/>
        <v>973.3137577786523</v>
      </c>
      <c r="G146" s="36"/>
      <c r="H146" s="46">
        <v>47969.900000000373</v>
      </c>
      <c r="I146" s="46">
        <f t="shared" si="38"/>
        <v>8228560.5999999996</v>
      </c>
      <c r="J146" s="46">
        <f t="shared" si="37"/>
        <v>14088939.197647305</v>
      </c>
      <c r="K146" s="46">
        <f t="shared" si="39"/>
        <v>68571.338333333333</v>
      </c>
      <c r="L146" s="46">
        <f t="shared" si="39"/>
        <v>117407.82664706088</v>
      </c>
      <c r="M146" s="46">
        <f t="shared" si="52"/>
        <v>3185239.7922499995</v>
      </c>
      <c r="N146" s="46">
        <f t="shared" si="46"/>
        <v>7482696.2844411144</v>
      </c>
      <c r="O146" s="47">
        <f t="shared" si="53"/>
        <v>8228560.5999999996</v>
      </c>
      <c r="P146" s="46">
        <f t="shared" si="47"/>
        <v>14088939.197647305</v>
      </c>
      <c r="Q146" s="46">
        <f t="shared" si="40"/>
        <v>5043320.8077499997</v>
      </c>
      <c r="R146" s="46">
        <f t="shared" si="40"/>
        <v>6606242.9132061908</v>
      </c>
      <c r="S146" s="46">
        <f t="shared" si="41"/>
        <v>101138.08099378843</v>
      </c>
      <c r="T146" s="46"/>
      <c r="U146" s="46"/>
      <c r="V146" s="46"/>
      <c r="W146" s="4"/>
      <c r="X146" s="20"/>
      <c r="Y146" s="38">
        <f t="shared" si="48"/>
        <v>122.17975884567279</v>
      </c>
      <c r="Z146" s="38">
        <f t="shared" si="49"/>
        <v>105.24874447324191</v>
      </c>
      <c r="AA146" s="38">
        <f t="shared" si="50"/>
        <v>227.42850331891469</v>
      </c>
      <c r="AB146" s="39"/>
      <c r="AC146" s="38">
        <f t="shared" si="51"/>
        <v>177.50891123354495</v>
      </c>
      <c r="AD146" s="22"/>
      <c r="AE146" s="31"/>
      <c r="AF146" s="38">
        <f t="shared" si="42"/>
        <v>7482696.2844411144</v>
      </c>
      <c r="AG146" s="38">
        <f t="shared" si="43"/>
        <v>6606242.9132061908</v>
      </c>
      <c r="AH146" s="104"/>
      <c r="AI146" s="104"/>
      <c r="AJ146" s="104"/>
      <c r="AK146" s="104"/>
    </row>
    <row r="147" spans="2:37" s="2" customFormat="1" ht="15" customHeight="1" x14ac:dyDescent="0.25">
      <c r="B147" s="32">
        <v>38169</v>
      </c>
      <c r="C147" s="33">
        <f t="shared" si="44"/>
        <v>2004</v>
      </c>
      <c r="D147" s="34">
        <f>'[1]IGP-DI'!C141</f>
        <v>1.1351965491565474E-2</v>
      </c>
      <c r="E147" s="45">
        <f t="shared" si="36"/>
        <v>4.0609742172927294</v>
      </c>
      <c r="F147" s="45">
        <f t="shared" si="45"/>
        <v>984.36278196942146</v>
      </c>
      <c r="G147" s="36"/>
      <c r="H147" s="46">
        <v>23877.88000000082</v>
      </c>
      <c r="I147" s="46">
        <f t="shared" si="38"/>
        <v>8276530.5</v>
      </c>
      <c r="J147" s="46">
        <f t="shared" si="37"/>
        <v>14318896.250547947</v>
      </c>
      <c r="K147" s="46">
        <f t="shared" si="39"/>
        <v>68971.087499999994</v>
      </c>
      <c r="L147" s="46">
        <f t="shared" si="39"/>
        <v>119324.13542123289</v>
      </c>
      <c r="M147" s="46">
        <f t="shared" si="52"/>
        <v>3253811.1305833329</v>
      </c>
      <c r="N147" s="46">
        <f t="shared" si="46"/>
        <v>7697941.7147235824</v>
      </c>
      <c r="O147" s="47">
        <f t="shared" si="53"/>
        <v>8276530.5</v>
      </c>
      <c r="P147" s="46">
        <f t="shared" si="47"/>
        <v>14318896.250547947</v>
      </c>
      <c r="Q147" s="46">
        <f t="shared" si="40"/>
        <v>5022719.3694166671</v>
      </c>
      <c r="R147" s="46">
        <f t="shared" si="40"/>
        <v>6620954.535824365</v>
      </c>
      <c r="S147" s="46">
        <f t="shared" si="41"/>
        <v>101363.30814626455</v>
      </c>
      <c r="T147" s="46"/>
      <c r="U147" s="46"/>
      <c r="V147" s="46"/>
      <c r="W147" s="4"/>
      <c r="X147" s="20"/>
      <c r="Y147" s="38">
        <f t="shared" si="48"/>
        <v>122.5957554463842</v>
      </c>
      <c r="Z147" s="38">
        <f t="shared" si="49"/>
        <v>104.1424795819194</v>
      </c>
      <c r="AA147" s="38">
        <f t="shared" si="50"/>
        <v>226.73823502830362</v>
      </c>
      <c r="AB147" s="39"/>
      <c r="AC147" s="38">
        <f t="shared" si="51"/>
        <v>202.20567313942601</v>
      </c>
      <c r="AD147" s="22"/>
      <c r="AE147" s="31"/>
      <c r="AF147" s="38">
        <f t="shared" si="42"/>
        <v>7697941.7147235824</v>
      </c>
      <c r="AG147" s="38">
        <f t="shared" si="43"/>
        <v>6620954.535824365</v>
      </c>
      <c r="AH147" s="104"/>
      <c r="AI147" s="104"/>
      <c r="AJ147" s="104"/>
      <c r="AK147" s="104"/>
    </row>
    <row r="148" spans="2:37" s="2" customFormat="1" ht="15" customHeight="1" x14ac:dyDescent="0.25">
      <c r="B148" s="32">
        <v>38200</v>
      </c>
      <c r="C148" s="33">
        <f t="shared" si="44"/>
        <v>2004</v>
      </c>
      <c r="D148" s="34">
        <f>'[1]IGP-DI'!C142</f>
        <v>1.3109582911527085E-2</v>
      </c>
      <c r="E148" s="45">
        <f t="shared" si="36"/>
        <v>3.299023191768053</v>
      </c>
      <c r="F148" s="45">
        <f t="shared" si="45"/>
        <v>997.267367474671</v>
      </c>
      <c r="G148" s="36"/>
      <c r="H148" s="46">
        <v>51833.829999999143</v>
      </c>
      <c r="I148" s="46">
        <f t="shared" si="38"/>
        <v>8300408.3800000008</v>
      </c>
      <c r="J148" s="46">
        <f t="shared" si="37"/>
        <v>14505592.807531247</v>
      </c>
      <c r="K148" s="46">
        <f t="shared" si="39"/>
        <v>69170.069833333342</v>
      </c>
      <c r="L148" s="46">
        <f t="shared" si="39"/>
        <v>120879.94006276039</v>
      </c>
      <c r="M148" s="46">
        <f t="shared" si="52"/>
        <v>3322782.2180833328</v>
      </c>
      <c r="N148" s="46">
        <f t="shared" si="46"/>
        <v>7906007.1823140532</v>
      </c>
      <c r="O148" s="47">
        <f t="shared" si="53"/>
        <v>8300408.3800000008</v>
      </c>
      <c r="P148" s="46">
        <f t="shared" si="47"/>
        <v>14505592.807531247</v>
      </c>
      <c r="Q148" s="46">
        <f t="shared" si="40"/>
        <v>4977626.1619166676</v>
      </c>
      <c r="R148" s="46">
        <f t="shared" si="40"/>
        <v>6599585.6252171937</v>
      </c>
      <c r="S148" s="46">
        <f t="shared" si="41"/>
        <v>101036.16143971267</v>
      </c>
      <c r="T148" s="46"/>
      <c r="U148" s="46"/>
      <c r="V148" s="46"/>
      <c r="W148" s="4"/>
      <c r="X148" s="20"/>
      <c r="Y148" s="38">
        <f t="shared" si="48"/>
        <v>122.80019346212487</v>
      </c>
      <c r="Z148" s="38">
        <f t="shared" si="49"/>
        <v>102.64118401304133</v>
      </c>
      <c r="AA148" s="38">
        <f t="shared" si="50"/>
        <v>225.44137747516618</v>
      </c>
      <c r="AB148" s="39"/>
      <c r="AC148" s="38">
        <f t="shared" si="51"/>
        <v>172.78413468882795</v>
      </c>
      <c r="AD148" s="22"/>
      <c r="AE148" s="31"/>
      <c r="AF148" s="38">
        <f t="shared" si="42"/>
        <v>7906007.1823140532</v>
      </c>
      <c r="AG148" s="38">
        <f t="shared" si="43"/>
        <v>6599585.6252171937</v>
      </c>
      <c r="AH148" s="104"/>
      <c r="AI148" s="104"/>
      <c r="AJ148" s="104"/>
      <c r="AK148" s="104"/>
    </row>
    <row r="149" spans="2:37" s="2" customFormat="1" ht="15" customHeight="1" x14ac:dyDescent="0.25">
      <c r="B149" s="32">
        <v>38231</v>
      </c>
      <c r="C149" s="33">
        <f t="shared" si="44"/>
        <v>2004</v>
      </c>
      <c r="D149" s="34">
        <f>'[1]IGP-DI'!C143</f>
        <v>4.8364260565585404E-3</v>
      </c>
      <c r="E149" s="45">
        <f t="shared" si="36"/>
        <v>3.2078800000000061</v>
      </c>
      <c r="F149" s="45">
        <f t="shared" si="45"/>
        <v>1002.0905773560811</v>
      </c>
      <c r="G149" s="36"/>
      <c r="H149" s="46">
        <v>21137.129999999888</v>
      </c>
      <c r="I149" s="46">
        <f t="shared" si="38"/>
        <v>8352242.21</v>
      </c>
      <c r="J149" s="46">
        <f t="shared" si="37"/>
        <v>14748268.429014435</v>
      </c>
      <c r="K149" s="46">
        <f t="shared" si="39"/>
        <v>69602.018416666659</v>
      </c>
      <c r="L149" s="46">
        <f t="shared" si="39"/>
        <v>122902.23690845362</v>
      </c>
      <c r="M149" s="46">
        <f t="shared" si="52"/>
        <v>3391952.2879166659</v>
      </c>
      <c r="N149" s="46">
        <f t="shared" si="46"/>
        <v>8132116.2646290818</v>
      </c>
      <c r="O149" s="47">
        <f t="shared" si="53"/>
        <v>8352242.21</v>
      </c>
      <c r="P149" s="46">
        <f t="shared" si="47"/>
        <v>14748268.429014435</v>
      </c>
      <c r="Q149" s="46">
        <f t="shared" si="40"/>
        <v>4960289.9220833341</v>
      </c>
      <c r="R149" s="46">
        <f t="shared" si="40"/>
        <v>6616152.1643853532</v>
      </c>
      <c r="S149" s="46">
        <f t="shared" si="41"/>
        <v>101289.78638239024</v>
      </c>
      <c r="T149" s="46"/>
      <c r="U149" s="46"/>
      <c r="V149" s="46"/>
      <c r="W149" s="4"/>
      <c r="X149" s="20"/>
      <c r="Y149" s="38">
        <f t="shared" si="48"/>
        <v>123.23900381867769</v>
      </c>
      <c r="Z149" s="38">
        <f t="shared" si="49"/>
        <v>101.56733257890627</v>
      </c>
      <c r="AA149" s="38">
        <f t="shared" si="50"/>
        <v>224.80633639758395</v>
      </c>
      <c r="AB149" s="39"/>
      <c r="AC149" s="38">
        <f t="shared" si="51"/>
        <v>203.61128811928285</v>
      </c>
      <c r="AD149" s="22"/>
      <c r="AE149" s="31"/>
      <c r="AF149" s="38">
        <f t="shared" si="42"/>
        <v>8132116.2646290818</v>
      </c>
      <c r="AG149" s="38">
        <f t="shared" si="43"/>
        <v>6616152.1643853532</v>
      </c>
      <c r="AH149" s="104"/>
      <c r="AI149" s="104"/>
      <c r="AJ149" s="104"/>
      <c r="AK149" s="104"/>
    </row>
    <row r="150" spans="2:37" s="2" customFormat="1" ht="15" customHeight="1" x14ac:dyDescent="0.25">
      <c r="B150" s="32">
        <v>38261</v>
      </c>
      <c r="C150" s="33">
        <f t="shared" si="44"/>
        <v>2004</v>
      </c>
      <c r="D150" s="34">
        <f>'[1]IGP-DI'!C144</f>
        <v>5.3119193984811908E-3</v>
      </c>
      <c r="E150" s="45">
        <f t="shared" si="36"/>
        <v>3.175727973687585</v>
      </c>
      <c r="F150" s="45">
        <f t="shared" si="45"/>
        <v>1007.413601732974</v>
      </c>
      <c r="G150" s="36"/>
      <c r="H150" s="46">
        <v>1983233.629999999</v>
      </c>
      <c r="I150" s="46">
        <f t="shared" si="38"/>
        <v>8373379.3399999999</v>
      </c>
      <c r="J150" s="46">
        <f t="shared" si="37"/>
        <v>14840836.696899934</v>
      </c>
      <c r="K150" s="46">
        <f t="shared" si="39"/>
        <v>69778.161166666658</v>
      </c>
      <c r="L150" s="46">
        <f t="shared" si="39"/>
        <v>123673.63914083278</v>
      </c>
      <c r="M150" s="46">
        <f t="shared" si="52"/>
        <v>3461554.3063333323</v>
      </c>
      <c r="N150" s="46">
        <f t="shared" si="46"/>
        <v>8294943.2881157445</v>
      </c>
      <c r="O150" s="47">
        <f t="shared" si="53"/>
        <v>8373379.3399999999</v>
      </c>
      <c r="P150" s="46">
        <f t="shared" si="47"/>
        <v>14840836.696899934</v>
      </c>
      <c r="Q150" s="46">
        <f t="shared" si="40"/>
        <v>4911825.0336666675</v>
      </c>
      <c r="R150" s="46">
        <f t="shared" si="40"/>
        <v>6545893.4087841893</v>
      </c>
      <c r="S150" s="46">
        <f t="shared" si="41"/>
        <v>100214.1620361664</v>
      </c>
      <c r="T150" s="46"/>
      <c r="U150" s="46"/>
      <c r="V150" s="46"/>
      <c r="W150" s="4"/>
      <c r="X150" s="20"/>
      <c r="Y150" s="38">
        <f t="shared" si="48"/>
        <v>123.41562922099686</v>
      </c>
      <c r="Z150" s="38">
        <f t="shared" si="49"/>
        <v>100.00509365188499</v>
      </c>
      <c r="AA150" s="38">
        <f t="shared" si="50"/>
        <v>223.42072287288187</v>
      </c>
      <c r="AB150" s="39"/>
      <c r="AC150" s="38">
        <f t="shared" si="51"/>
        <v>-1755.6754534753368</v>
      </c>
      <c r="AD150" s="22"/>
      <c r="AE150" s="31"/>
      <c r="AF150" s="38">
        <f t="shared" si="42"/>
        <v>8294943.2881157445</v>
      </c>
      <c r="AG150" s="38">
        <f t="shared" si="43"/>
        <v>6545893.4087841893</v>
      </c>
      <c r="AH150" s="104"/>
      <c r="AI150" s="104"/>
      <c r="AJ150" s="104"/>
      <c r="AK150" s="104"/>
    </row>
    <row r="151" spans="2:37" s="2" customFormat="1" ht="15" customHeight="1" x14ac:dyDescent="0.25">
      <c r="B151" s="32">
        <v>38292</v>
      </c>
      <c r="C151" s="33">
        <f t="shared" si="44"/>
        <v>2004</v>
      </c>
      <c r="D151" s="34">
        <f>'[1]IGP-DI'!C145</f>
        <v>8.2358632152115252E-3</v>
      </c>
      <c r="E151" s="45">
        <f t="shared" si="36"/>
        <v>3.122130147969624</v>
      </c>
      <c r="F151" s="45">
        <f t="shared" si="45"/>
        <v>1015.7105223579904</v>
      </c>
      <c r="G151" s="36"/>
      <c r="H151" s="46">
        <v>982391.81000000052</v>
      </c>
      <c r="I151" s="46">
        <f t="shared" si="38"/>
        <v>10356612.969999999</v>
      </c>
      <c r="J151" s="46">
        <f t="shared" si="37"/>
        <v>16913438.432430804</v>
      </c>
      <c r="K151" s="46">
        <f t="shared" si="39"/>
        <v>86305.108083333325</v>
      </c>
      <c r="L151" s="46">
        <f t="shared" si="39"/>
        <v>140945.32027025669</v>
      </c>
      <c r="M151" s="46">
        <f t="shared" si="52"/>
        <v>3531332.4674999989</v>
      </c>
      <c r="N151" s="46">
        <f t="shared" si="46"/>
        <v>8463335.9418208525</v>
      </c>
      <c r="O151" s="47">
        <f t="shared" si="53"/>
        <v>10356612.969999999</v>
      </c>
      <c r="P151" s="46">
        <f t="shared" si="47"/>
        <v>16913438.432430804</v>
      </c>
      <c r="Q151" s="46">
        <f t="shared" si="40"/>
        <v>6825280.5024999995</v>
      </c>
      <c r="R151" s="46">
        <f t="shared" si="40"/>
        <v>8450102.4906099513</v>
      </c>
      <c r="S151" s="46">
        <f t="shared" si="41"/>
        <v>129366.59479969813</v>
      </c>
      <c r="T151" s="46"/>
      <c r="U151" s="46"/>
      <c r="V151" s="46"/>
      <c r="W151" s="4"/>
      <c r="X151" s="20"/>
      <c r="Y151" s="38">
        <f t="shared" si="48"/>
        <v>139.90809735723201</v>
      </c>
      <c r="Z151" s="38">
        <f t="shared" si="49"/>
        <v>128.41458024505425</v>
      </c>
      <c r="AA151" s="38">
        <f t="shared" si="50"/>
        <v>268.32267760228626</v>
      </c>
      <c r="AB151" s="39"/>
      <c r="AC151" s="38">
        <f t="shared" si="51"/>
        <v>-706.83966714873702</v>
      </c>
      <c r="AD151" s="22"/>
      <c r="AE151" s="31"/>
      <c r="AF151" s="38">
        <f t="shared" si="42"/>
        <v>8463335.9418208525</v>
      </c>
      <c r="AG151" s="38">
        <f t="shared" si="43"/>
        <v>8450102.4906099513</v>
      </c>
      <c r="AH151" s="104"/>
      <c r="AI151" s="104"/>
      <c r="AJ151" s="104"/>
      <c r="AK151" s="104"/>
    </row>
    <row r="152" spans="2:37" s="26" customFormat="1" ht="15" customHeight="1" x14ac:dyDescent="0.25">
      <c r="B152" s="41">
        <v>38322</v>
      </c>
      <c r="C152" s="33">
        <f t="shared" si="44"/>
        <v>2004</v>
      </c>
      <c r="D152" s="34">
        <f>'[1]IGP-DI'!C146</f>
        <v>5.1822554652034558E-3</v>
      </c>
      <c r="E152" s="48">
        <f t="shared" si="36"/>
        <v>3.0625281109445326</v>
      </c>
      <c r="F152" s="48">
        <f t="shared" si="45"/>
        <v>1020.9741937635447</v>
      </c>
      <c r="G152" s="44">
        <f>F152/F140-1</f>
        <v>0.12135715805147851</v>
      </c>
      <c r="H152" s="46">
        <v>1568008.4499999993</v>
      </c>
      <c r="I152" s="46">
        <f t="shared" si="38"/>
        <v>11339004.779999999</v>
      </c>
      <c r="J152" s="47">
        <f t="shared" si="37"/>
        <v>18043217.852430113</v>
      </c>
      <c r="K152" s="46">
        <f t="shared" si="39"/>
        <v>94491.7065</v>
      </c>
      <c r="L152" s="47">
        <f t="shared" si="39"/>
        <v>150360.14877025093</v>
      </c>
      <c r="M152" s="46">
        <f t="shared" si="52"/>
        <v>3617637.5755833322</v>
      </c>
      <c r="N152" s="47">
        <f t="shared" si="46"/>
        <v>8675144.9456308987</v>
      </c>
      <c r="O152" s="47">
        <f t="shared" si="53"/>
        <v>11339004.779999999</v>
      </c>
      <c r="P152" s="47">
        <f t="shared" si="47"/>
        <v>18043217.852430113</v>
      </c>
      <c r="Q152" s="46">
        <f t="shared" si="40"/>
        <v>7721367.2044166671</v>
      </c>
      <c r="R152" s="47">
        <f t="shared" si="40"/>
        <v>9368072.906799214</v>
      </c>
      <c r="S152" s="47">
        <f t="shared" si="41"/>
        <v>143420.23580597361</v>
      </c>
      <c r="T152" s="47">
        <f>SUM(S141:S152)</f>
        <v>1266287.0926205225</v>
      </c>
      <c r="U152" s="47">
        <f>SUM(L141:L152)</f>
        <v>1448590.0224757076</v>
      </c>
      <c r="V152" s="47">
        <f>T152+U152</f>
        <v>2714877.1150962301</v>
      </c>
      <c r="W152" s="49"/>
      <c r="X152" s="50"/>
      <c r="Y152" s="38">
        <f t="shared" si="48"/>
        <v>148.03445023015723</v>
      </c>
      <c r="Z152" s="38">
        <f t="shared" si="49"/>
        <v>141.20188050530473</v>
      </c>
      <c r="AA152" s="38">
        <f t="shared" si="50"/>
        <v>289.23633073546193</v>
      </c>
      <c r="AB152" s="39"/>
      <c r="AC152" s="38">
        <f t="shared" si="51"/>
        <v>-1254.5189179153438</v>
      </c>
      <c r="AD152" s="51"/>
      <c r="AE152" s="31"/>
      <c r="AF152" s="38">
        <f t="shared" si="42"/>
        <v>8675144.9456308987</v>
      </c>
      <c r="AG152" s="38">
        <f t="shared" si="43"/>
        <v>9368072.906799214</v>
      </c>
      <c r="AH152" s="104"/>
      <c r="AI152" s="104"/>
      <c r="AJ152" s="104"/>
      <c r="AK152" s="104"/>
    </row>
    <row r="153" spans="2:37" s="2" customFormat="1" ht="15" customHeight="1" x14ac:dyDescent="0.25">
      <c r="B153" s="32">
        <v>38353</v>
      </c>
      <c r="C153" s="33">
        <f t="shared" si="44"/>
        <v>2005</v>
      </c>
      <c r="D153" s="34">
        <f>'[1]IGP-DI'!C147</f>
        <v>3.3105592152566921E-3</v>
      </c>
      <c r="E153" s="35">
        <f t="shared" si="36"/>
        <v>3.05534591194969</v>
      </c>
      <c r="F153" s="35">
        <f t="shared" si="45"/>
        <v>1024.3541892892479</v>
      </c>
      <c r="G153" s="36"/>
      <c r="H153" s="37">
        <v>345529.12000000104</v>
      </c>
      <c r="I153" s="37">
        <f t="shared" si="38"/>
        <v>12907013.229999999</v>
      </c>
      <c r="J153" s="37">
        <f t="shared" si="37"/>
        <v>19712856.687115222</v>
      </c>
      <c r="K153" s="37">
        <f t="shared" si="39"/>
        <v>107558.44358333333</v>
      </c>
      <c r="L153" s="37">
        <f t="shared" si="39"/>
        <v>164273.80572596018</v>
      </c>
      <c r="M153" s="37">
        <f t="shared" si="52"/>
        <v>3712129.2820833321</v>
      </c>
      <c r="N153" s="37">
        <f t="shared" si="46"/>
        <v>8871241.1164097898</v>
      </c>
      <c r="O153" s="40">
        <f t="shared" si="53"/>
        <v>12907013.229999999</v>
      </c>
      <c r="P153" s="37">
        <f t="shared" si="47"/>
        <v>19712856.687115222</v>
      </c>
      <c r="Q153" s="37">
        <f t="shared" si="40"/>
        <v>9194883.947916666</v>
      </c>
      <c r="R153" s="37">
        <f t="shared" si="40"/>
        <v>10841615.570705432</v>
      </c>
      <c r="S153" s="37">
        <f t="shared" si="41"/>
        <v>165979.39374914116</v>
      </c>
      <c r="T153" s="37"/>
      <c r="U153" s="37"/>
      <c r="V153" s="37"/>
      <c r="W153" s="4"/>
      <c r="X153" s="20"/>
      <c r="Y153" s="38">
        <f t="shared" si="48"/>
        <v>160.89907730224729</v>
      </c>
      <c r="Z153" s="38">
        <f t="shared" si="49"/>
        <v>162.56962689458692</v>
      </c>
      <c r="AA153" s="38">
        <f t="shared" si="50"/>
        <v>323.46870419683421</v>
      </c>
      <c r="AB153" s="39"/>
      <c r="AC153" s="38">
        <f t="shared" si="51"/>
        <v>-14.962102488202163</v>
      </c>
      <c r="AD153" s="22"/>
      <c r="AE153" s="31"/>
      <c r="AF153" s="38">
        <f t="shared" si="42"/>
        <v>8871241.1164097898</v>
      </c>
      <c r="AG153" s="38">
        <f t="shared" si="43"/>
        <v>10841615.570705432</v>
      </c>
      <c r="AH153" s="104"/>
      <c r="AI153" s="104"/>
      <c r="AJ153" s="104"/>
      <c r="AK153" s="104"/>
    </row>
    <row r="154" spans="2:37" s="2" customFormat="1" ht="15" customHeight="1" x14ac:dyDescent="0.25">
      <c r="B154" s="32">
        <v>38384</v>
      </c>
      <c r="C154" s="33">
        <f t="shared" si="44"/>
        <v>2005</v>
      </c>
      <c r="D154" s="34">
        <f>'[1]IGP-DI'!C148</f>
        <v>4.0437308448835196E-3</v>
      </c>
      <c r="E154" s="35">
        <f t="shared" si="36"/>
        <v>3.0265293928390911</v>
      </c>
      <c r="F154" s="35">
        <f t="shared" si="45"/>
        <v>1028.4964019205624</v>
      </c>
      <c r="G154" s="36"/>
      <c r="H154" s="37">
        <v>2308397.9899999984</v>
      </c>
      <c r="I154" s="37">
        <f t="shared" si="38"/>
        <v>13252542.35</v>
      </c>
      <c r="J154" s="37">
        <f t="shared" si="37"/>
        <v>20124790.281092141</v>
      </c>
      <c r="K154" s="37">
        <f t="shared" si="39"/>
        <v>110437.85291666666</v>
      </c>
      <c r="L154" s="37">
        <f t="shared" si="39"/>
        <v>167706.58567576783</v>
      </c>
      <c r="M154" s="37">
        <f t="shared" si="52"/>
        <v>3819687.7256666655</v>
      </c>
      <c r="N154" s="37">
        <f t="shared" si="46"/>
        <v>9065427.5293258149</v>
      </c>
      <c r="O154" s="40">
        <f t="shared" si="53"/>
        <v>13252542.35</v>
      </c>
      <c r="P154" s="37">
        <f t="shared" si="47"/>
        <v>20124790.281092141</v>
      </c>
      <c r="Q154" s="37">
        <f t="shared" si="40"/>
        <v>9432854.6243333332</v>
      </c>
      <c r="R154" s="37">
        <f t="shared" si="40"/>
        <v>11059362.751766326</v>
      </c>
      <c r="S154" s="37">
        <f t="shared" si="41"/>
        <v>169312.98779399256</v>
      </c>
      <c r="T154" s="37"/>
      <c r="U154" s="37"/>
      <c r="V154" s="37"/>
      <c r="W154" s="4"/>
      <c r="X154" s="20"/>
      <c r="Y154" s="38">
        <f t="shared" si="48"/>
        <v>163.71933402462258</v>
      </c>
      <c r="Z154" s="38">
        <f t="shared" si="49"/>
        <v>165.28754366833903</v>
      </c>
      <c r="AA154" s="38">
        <f t="shared" si="50"/>
        <v>329.00687769296161</v>
      </c>
      <c r="AB154" s="39"/>
      <c r="AC154" s="38">
        <f t="shared" si="51"/>
        <v>-1924.5085705151328</v>
      </c>
      <c r="AD154" s="22"/>
      <c r="AE154" s="31"/>
      <c r="AF154" s="38">
        <f t="shared" si="42"/>
        <v>9065427.5293258149</v>
      </c>
      <c r="AG154" s="38">
        <f t="shared" si="43"/>
        <v>11059362.751766326</v>
      </c>
      <c r="AH154" s="104"/>
      <c r="AI154" s="104"/>
      <c r="AJ154" s="104"/>
      <c r="AK154" s="104"/>
    </row>
    <row r="155" spans="2:37" s="2" customFormat="1" ht="15" customHeight="1" x14ac:dyDescent="0.25">
      <c r="B155" s="32">
        <v>38412</v>
      </c>
      <c r="C155" s="33">
        <f t="shared" si="44"/>
        <v>2005</v>
      </c>
      <c r="D155" s="34">
        <f>'[1]IGP-DI'!C149</f>
        <v>9.8681512934295501E-3</v>
      </c>
      <c r="E155" s="35">
        <f t="shared" si="36"/>
        <v>3.0215650814711195</v>
      </c>
      <c r="F155" s="35">
        <f t="shared" si="45"/>
        <v>1038.6457600194624</v>
      </c>
      <c r="G155" s="36"/>
      <c r="H155" s="37">
        <v>121751.06999999844</v>
      </c>
      <c r="I155" s="37">
        <f t="shared" si="38"/>
        <v>14124070.529999997</v>
      </c>
      <c r="J155" s="37">
        <f t="shared" si="37"/>
        <v>18175173.332804911</v>
      </c>
      <c r="K155" s="37">
        <f t="shared" si="39"/>
        <v>117700.58774999998</v>
      </c>
      <c r="L155" s="37">
        <f t="shared" si="39"/>
        <v>151459.77777337426</v>
      </c>
      <c r="M155" s="37">
        <f t="shared" si="52"/>
        <v>3930125.5785833322</v>
      </c>
      <c r="N155" s="37">
        <f t="shared" si="46"/>
        <v>9270470.424217362</v>
      </c>
      <c r="O155" s="40">
        <f t="shared" si="53"/>
        <v>15560940.339999998</v>
      </c>
      <c r="P155" s="37">
        <f t="shared" si="47"/>
        <v>22523902.046453033</v>
      </c>
      <c r="Q155" s="37">
        <f t="shared" si="40"/>
        <v>11630814.761416666</v>
      </c>
      <c r="R155" s="37">
        <f t="shared" si="40"/>
        <v>13253431.622235671</v>
      </c>
      <c r="S155" s="37">
        <f t="shared" si="41"/>
        <v>202903.02044082154</v>
      </c>
      <c r="T155" s="37"/>
      <c r="U155" s="37"/>
      <c r="V155" s="37"/>
      <c r="W155" s="4"/>
      <c r="X155" s="20"/>
      <c r="Y155" s="38">
        <f t="shared" si="48"/>
        <v>147.26330348900188</v>
      </c>
      <c r="Z155" s="38">
        <f t="shared" si="49"/>
        <v>197.28121562888373</v>
      </c>
      <c r="AA155" s="38">
        <f t="shared" si="50"/>
        <v>344.54451911788561</v>
      </c>
      <c r="AB155" s="39"/>
      <c r="AC155" s="38">
        <f t="shared" si="51"/>
        <v>226.16678850779635</v>
      </c>
      <c r="AD155" s="22"/>
      <c r="AE155" s="31"/>
      <c r="AF155" s="38">
        <f t="shared" si="42"/>
        <v>9270470.424217362</v>
      </c>
      <c r="AG155" s="38">
        <f t="shared" si="43"/>
        <v>13253431.622235671</v>
      </c>
      <c r="AH155" s="104"/>
      <c r="AI155" s="104"/>
      <c r="AJ155" s="104"/>
      <c r="AK155" s="104"/>
    </row>
    <row r="156" spans="2:37" s="2" customFormat="1" ht="15" customHeight="1" x14ac:dyDescent="0.25">
      <c r="B156" s="32">
        <v>38443</v>
      </c>
      <c r="C156" s="33">
        <f t="shared" si="44"/>
        <v>2005</v>
      </c>
      <c r="D156" s="34">
        <f>'[1]IGP-DI'!C150</f>
        <v>5.0527835423621603E-3</v>
      </c>
      <c r="E156" s="35">
        <f t="shared" si="36"/>
        <v>2.9827286115945957</v>
      </c>
      <c r="F156" s="35">
        <f t="shared" si="45"/>
        <v>1043.8938122220329</v>
      </c>
      <c r="G156" s="36"/>
      <c r="H156" s="37">
        <v>49478.650000000373</v>
      </c>
      <c r="I156" s="37">
        <f t="shared" si="38"/>
        <v>13894858.699999996</v>
      </c>
      <c r="J156" s="37">
        <f t="shared" si="37"/>
        <v>17417023.97748439</v>
      </c>
      <c r="K156" s="37">
        <f t="shared" si="39"/>
        <v>115790.48916666662</v>
      </c>
      <c r="L156" s="37">
        <f t="shared" si="39"/>
        <v>145141.86647903657</v>
      </c>
      <c r="M156" s="37">
        <f t="shared" si="52"/>
        <v>4047826.1663333322</v>
      </c>
      <c r="N156" s="37">
        <f t="shared" si="46"/>
        <v>9514907.2347001154</v>
      </c>
      <c r="O156" s="40">
        <f t="shared" si="53"/>
        <v>15682691.409999996</v>
      </c>
      <c r="P156" s="37">
        <f t="shared" si="47"/>
        <v>22869123.847544711</v>
      </c>
      <c r="Q156" s="37">
        <f t="shared" si="40"/>
        <v>11634865.243666664</v>
      </c>
      <c r="R156" s="37">
        <f t="shared" si="40"/>
        <v>13354216.612844596</v>
      </c>
      <c r="S156" s="37">
        <f t="shared" si="41"/>
        <v>204445.98528136456</v>
      </c>
      <c r="T156" s="37"/>
      <c r="U156" s="37"/>
      <c r="V156" s="37"/>
      <c r="W156" s="4"/>
      <c r="X156" s="20"/>
      <c r="Y156" s="38">
        <f t="shared" si="48"/>
        <v>139.74145186547227</v>
      </c>
      <c r="Z156" s="38">
        <f t="shared" si="49"/>
        <v>196.83899280302612</v>
      </c>
      <c r="AA156" s="38">
        <f t="shared" si="50"/>
        <v>336.58044466849839</v>
      </c>
      <c r="AB156" s="39"/>
      <c r="AC156" s="38">
        <f t="shared" si="51"/>
        <v>288.94278811168232</v>
      </c>
      <c r="AD156" s="22"/>
      <c r="AE156" s="31"/>
      <c r="AF156" s="38">
        <f t="shared" si="42"/>
        <v>9514907.2347001154</v>
      </c>
      <c r="AG156" s="38">
        <f t="shared" si="43"/>
        <v>13354216.612844596</v>
      </c>
      <c r="AH156" s="104"/>
      <c r="AI156" s="104"/>
      <c r="AJ156" s="104"/>
      <c r="AK156" s="104"/>
    </row>
    <row r="157" spans="2:37" s="2" customFormat="1" ht="15" customHeight="1" x14ac:dyDescent="0.25">
      <c r="B157" s="32">
        <v>38473</v>
      </c>
      <c r="C157" s="33">
        <f t="shared" si="44"/>
        <v>2005</v>
      </c>
      <c r="D157" s="34">
        <f>'[1]IGP-DI'!C151</f>
        <v>-2.5406230361791904E-3</v>
      </c>
      <c r="E157" s="35">
        <f t="shared" si="36"/>
        <v>2.9082049313347453</v>
      </c>
      <c r="F157" s="35">
        <f t="shared" si="45"/>
        <v>1041.2416715553768</v>
      </c>
      <c r="G157" s="36"/>
      <c r="H157" s="37">
        <v>209977.85000000149</v>
      </c>
      <c r="I157" s="37">
        <f t="shared" si="38"/>
        <v>13944337.349999996</v>
      </c>
      <c r="J157" s="37">
        <f t="shared" si="37"/>
        <v>17554757.084503166</v>
      </c>
      <c r="K157" s="37">
        <f t="shared" si="39"/>
        <v>116202.81124999997</v>
      </c>
      <c r="L157" s="37">
        <f t="shared" si="39"/>
        <v>146289.64237085971</v>
      </c>
      <c r="M157" s="37">
        <f t="shared" si="52"/>
        <v>4163616.6554999989</v>
      </c>
      <c r="N157" s="37">
        <f t="shared" si="46"/>
        <v>9708859.2382960003</v>
      </c>
      <c r="O157" s="40">
        <f t="shared" si="53"/>
        <v>15732170.059999997</v>
      </c>
      <c r="P157" s="37">
        <f t="shared" si="47"/>
        <v>23034405.235058248</v>
      </c>
      <c r="Q157" s="37">
        <f t="shared" si="40"/>
        <v>11568553.404499998</v>
      </c>
      <c r="R157" s="37">
        <f t="shared" si="40"/>
        <v>13325545.996762248</v>
      </c>
      <c r="S157" s="37">
        <f t="shared" si="41"/>
        <v>204007.05333024272</v>
      </c>
      <c r="T157" s="37"/>
      <c r="U157" s="37"/>
      <c r="V157" s="37"/>
      <c r="W157" s="4"/>
      <c r="X157" s="20"/>
      <c r="Y157" s="38">
        <f t="shared" si="48"/>
        <v>140.13843233677906</v>
      </c>
      <c r="Z157" s="38">
        <f t="shared" si="49"/>
        <v>195.428932465835</v>
      </c>
      <c r="AA157" s="38">
        <f t="shared" si="50"/>
        <v>335.56736480261407</v>
      </c>
      <c r="AB157" s="39"/>
      <c r="AC157" s="38">
        <f t="shared" si="51"/>
        <v>134.41869667032336</v>
      </c>
      <c r="AD157" s="22"/>
      <c r="AE157" s="31"/>
      <c r="AF157" s="38">
        <f t="shared" si="42"/>
        <v>9708859.2382960003</v>
      </c>
      <c r="AG157" s="38">
        <f t="shared" si="43"/>
        <v>13325545.996762248</v>
      </c>
      <c r="AH157" s="104"/>
      <c r="AI157" s="104"/>
      <c r="AJ157" s="104"/>
      <c r="AK157" s="104"/>
    </row>
    <row r="158" spans="2:37" s="2" customFormat="1" ht="15" customHeight="1" x14ac:dyDescent="0.25">
      <c r="B158" s="32">
        <v>38504</v>
      </c>
      <c r="C158" s="33">
        <f t="shared" si="44"/>
        <v>2005</v>
      </c>
      <c r="D158" s="34">
        <f>'[1]IGP-DI'!C152</f>
        <v>-4.4941662841526675E-3</v>
      </c>
      <c r="E158" s="35">
        <f t="shared" si="36"/>
        <v>2.8836370588593168</v>
      </c>
      <c r="F158" s="35">
        <f t="shared" si="45"/>
        <v>1036.5621583414179</v>
      </c>
      <c r="G158" s="36"/>
      <c r="H158" s="37">
        <v>2056481.8399999961</v>
      </c>
      <c r="I158" s="37">
        <f t="shared" si="38"/>
        <v>14138540.599999998</v>
      </c>
      <c r="J158" s="37">
        <f t="shared" si="37"/>
        <v>17673725.670187119</v>
      </c>
      <c r="K158" s="37">
        <f t="shared" si="39"/>
        <v>117821.17166666665</v>
      </c>
      <c r="L158" s="37">
        <f t="shared" si="39"/>
        <v>147281.04725155933</v>
      </c>
      <c r="M158" s="37">
        <f t="shared" si="52"/>
        <v>4279819.4667499987</v>
      </c>
      <c r="N158" s="37">
        <f t="shared" si="46"/>
        <v>9830110.6623956617</v>
      </c>
      <c r="O158" s="40">
        <f t="shared" si="53"/>
        <v>15942147.909999998</v>
      </c>
      <c r="P158" s="37">
        <f t="shared" si="47"/>
        <v>23185327.869930577</v>
      </c>
      <c r="Q158" s="37">
        <f t="shared" si="40"/>
        <v>11662328.44325</v>
      </c>
      <c r="R158" s="37">
        <f t="shared" si="40"/>
        <v>13355217.207534915</v>
      </c>
      <c r="S158" s="37">
        <f t="shared" si="41"/>
        <v>204461.30385625816</v>
      </c>
      <c r="T158" s="37"/>
      <c r="U158" s="37"/>
      <c r="V158" s="37"/>
      <c r="W158" s="4"/>
      <c r="X158" s="20"/>
      <c r="Y158" s="38">
        <f t="shared" si="48"/>
        <v>141.44751528389671</v>
      </c>
      <c r="Z158" s="38">
        <f t="shared" si="49"/>
        <v>196.36296687092801</v>
      </c>
      <c r="AA158" s="38">
        <f t="shared" si="50"/>
        <v>337.81048215482474</v>
      </c>
      <c r="AB158" s="39"/>
      <c r="AC158" s="38">
        <f t="shared" si="51"/>
        <v>-1637.2178865504757</v>
      </c>
      <c r="AD158" s="22"/>
      <c r="AE158" s="31"/>
      <c r="AF158" s="38">
        <f t="shared" si="42"/>
        <v>9830110.6623956617</v>
      </c>
      <c r="AG158" s="38">
        <f t="shared" si="43"/>
        <v>13355217.207534915</v>
      </c>
      <c r="AH158" s="104"/>
      <c r="AI158" s="104"/>
      <c r="AJ158" s="104"/>
      <c r="AK158" s="104"/>
    </row>
    <row r="159" spans="2:37" s="2" customFormat="1" ht="15" customHeight="1" x14ac:dyDescent="0.25">
      <c r="B159" s="32">
        <v>38534</v>
      </c>
      <c r="C159" s="33">
        <f t="shared" si="44"/>
        <v>2005</v>
      </c>
      <c r="D159" s="34">
        <f>'[1]IGP-DI'!C153</f>
        <v>-4.0352838712205408E-3</v>
      </c>
      <c r="E159" s="35">
        <f t="shared" si="36"/>
        <v>2.7985773562537082</v>
      </c>
      <c r="F159" s="35">
        <f t="shared" si="45"/>
        <v>1032.3793357823452</v>
      </c>
      <c r="G159" s="36"/>
      <c r="H159" s="37">
        <v>44577.090000003576</v>
      </c>
      <c r="I159" s="37">
        <f t="shared" si="38"/>
        <v>16062640.699999994</v>
      </c>
      <c r="J159" s="37">
        <f t="shared" si="37"/>
        <v>19259795.785435222</v>
      </c>
      <c r="K159" s="37">
        <f t="shared" si="39"/>
        <v>133855.33916666661</v>
      </c>
      <c r="L159" s="37">
        <f t="shared" si="39"/>
        <v>160498.29821196018</v>
      </c>
      <c r="M159" s="37">
        <f t="shared" si="52"/>
        <v>4397640.6384166656</v>
      </c>
      <c r="N159" s="37">
        <f t="shared" si="46"/>
        <v>9932551.6522219405</v>
      </c>
      <c r="O159" s="40">
        <f t="shared" si="53"/>
        <v>17998629.749999993</v>
      </c>
      <c r="P159" s="37">
        <f t="shared" si="47"/>
        <v>25128368.819781207</v>
      </c>
      <c r="Q159" s="37">
        <f t="shared" si="40"/>
        <v>13600989.111583326</v>
      </c>
      <c r="R159" s="37">
        <f t="shared" si="40"/>
        <v>15195817.167559266</v>
      </c>
      <c r="S159" s="37">
        <f t="shared" si="41"/>
        <v>232639.91464605738</v>
      </c>
      <c r="T159" s="37"/>
      <c r="U159" s="37"/>
      <c r="V159" s="37"/>
      <c r="W159" s="4"/>
      <c r="X159" s="20"/>
      <c r="Y159" s="38">
        <f t="shared" si="48"/>
        <v>154.83711895171848</v>
      </c>
      <c r="Z159" s="38">
        <f t="shared" si="49"/>
        <v>224.43411885525495</v>
      </c>
      <c r="AA159" s="38">
        <f t="shared" si="50"/>
        <v>379.27123780697343</v>
      </c>
      <c r="AB159" s="39"/>
      <c r="AC159" s="38">
        <f t="shared" si="51"/>
        <v>336.26649405737476</v>
      </c>
      <c r="AD159" s="22"/>
      <c r="AE159" s="31"/>
      <c r="AF159" s="38">
        <f t="shared" si="42"/>
        <v>9932551.6522219405</v>
      </c>
      <c r="AG159" s="38">
        <f t="shared" si="43"/>
        <v>15195817.167559266</v>
      </c>
      <c r="AH159" s="104"/>
      <c r="AI159" s="104"/>
      <c r="AJ159" s="104"/>
      <c r="AK159" s="104"/>
    </row>
    <row r="160" spans="2:37" s="2" customFormat="1" ht="15" customHeight="1" x14ac:dyDescent="0.25">
      <c r="B160" s="32">
        <v>38565</v>
      </c>
      <c r="C160" s="33">
        <f t="shared" si="44"/>
        <v>2005</v>
      </c>
      <c r="D160" s="34">
        <f>'[1]IGP-DI'!C154</f>
        <v>-7.8581716512750033E-3</v>
      </c>
      <c r="E160" s="35">
        <f t="shared" si="36"/>
        <v>2.7158026388808394</v>
      </c>
      <c r="F160" s="35">
        <f t="shared" si="45"/>
        <v>1024.2667217525382</v>
      </c>
      <c r="G160" s="36"/>
      <c r="H160" s="37">
        <v>51710.939999997616</v>
      </c>
      <c r="I160" s="37">
        <f t="shared" si="38"/>
        <v>16106859.789999997</v>
      </c>
      <c r="J160" s="37">
        <f t="shared" si="37"/>
        <v>19225472.360233415</v>
      </c>
      <c r="K160" s="37">
        <f t="shared" si="39"/>
        <v>134223.83158333332</v>
      </c>
      <c r="L160" s="37">
        <f t="shared" si="39"/>
        <v>160212.26966861179</v>
      </c>
      <c r="M160" s="37">
        <f t="shared" si="52"/>
        <v>4531495.977583332</v>
      </c>
      <c r="N160" s="37">
        <f t="shared" si="46"/>
        <v>10052321.628757492</v>
      </c>
      <c r="O160" s="40">
        <f t="shared" si="53"/>
        <v>18043206.839999996</v>
      </c>
      <c r="P160" s="37">
        <f t="shared" si="47"/>
        <v>25071365.927160364</v>
      </c>
      <c r="Q160" s="37">
        <f t="shared" si="40"/>
        <v>13511710.862416664</v>
      </c>
      <c r="R160" s="37">
        <f t="shared" si="40"/>
        <v>15019044.298402872</v>
      </c>
      <c r="S160" s="37">
        <f t="shared" si="41"/>
        <v>229933.61562055474</v>
      </c>
      <c r="T160" s="37"/>
      <c r="U160" s="37"/>
      <c r="V160" s="37"/>
      <c r="W160" s="4"/>
      <c r="X160" s="20"/>
      <c r="Y160" s="38">
        <f t="shared" si="48"/>
        <v>155.18740458632067</v>
      </c>
      <c r="Z160" s="38">
        <f t="shared" si="49"/>
        <v>222.72202440618327</v>
      </c>
      <c r="AA160" s="38">
        <f t="shared" si="50"/>
        <v>377.90942899250393</v>
      </c>
      <c r="AB160" s="39"/>
      <c r="AC160" s="38">
        <f t="shared" si="51"/>
        <v>327.82034041072728</v>
      </c>
      <c r="AD160" s="22"/>
      <c r="AE160" s="31"/>
      <c r="AF160" s="38">
        <f t="shared" si="42"/>
        <v>10052321.628757492</v>
      </c>
      <c r="AG160" s="38">
        <f t="shared" si="43"/>
        <v>15019044.298402872</v>
      </c>
      <c r="AH160" s="104"/>
      <c r="AI160" s="104"/>
      <c r="AJ160" s="104"/>
      <c r="AK160" s="104"/>
    </row>
    <row r="161" spans="2:37" s="2" customFormat="1" ht="15" customHeight="1" x14ac:dyDescent="0.25">
      <c r="B161" s="32">
        <v>38596</v>
      </c>
      <c r="C161" s="33">
        <f t="shared" si="44"/>
        <v>2005</v>
      </c>
      <c r="D161" s="34">
        <f>'[1]IGP-DI'!C155</f>
        <v>-1.3205769060682382E-3</v>
      </c>
      <c r="E161" s="35">
        <f t="shared" si="36"/>
        <v>2.6777060896728275</v>
      </c>
      <c r="F161" s="35">
        <f t="shared" si="45"/>
        <v>1022.9140987741375</v>
      </c>
      <c r="G161" s="36"/>
      <c r="H161" s="37">
        <v>337308.71000000462</v>
      </c>
      <c r="I161" s="37">
        <f t="shared" si="38"/>
        <v>16158570.729999995</v>
      </c>
      <c r="J161" s="37">
        <f t="shared" si="37"/>
        <v>19125699.884907085</v>
      </c>
      <c r="K161" s="37">
        <f t="shared" si="39"/>
        <v>134654.75608333328</v>
      </c>
      <c r="L161" s="37">
        <f t="shared" si="39"/>
        <v>159380.83237422572</v>
      </c>
      <c r="M161" s="37">
        <f t="shared" si="52"/>
        <v>4665719.8091666652</v>
      </c>
      <c r="N161" s="37">
        <f t="shared" si="46"/>
        <v>10132282.054057807</v>
      </c>
      <c r="O161" s="40">
        <f t="shared" si="53"/>
        <v>18094917.779999994</v>
      </c>
      <c r="P161" s="37">
        <f t="shared" si="47"/>
        <v>24925655.416730039</v>
      </c>
      <c r="Q161" s="37">
        <f t="shared" si="40"/>
        <v>13429197.970833328</v>
      </c>
      <c r="R161" s="37">
        <f t="shared" si="40"/>
        <v>14793373.362672232</v>
      </c>
      <c r="S161" s="37">
        <f t="shared" si="41"/>
        <v>226478.71308733977</v>
      </c>
      <c r="T161" s="37"/>
      <c r="U161" s="37"/>
      <c r="V161" s="37"/>
      <c r="W161" s="4"/>
      <c r="X161" s="20"/>
      <c r="Y161" s="38">
        <f t="shared" si="48"/>
        <v>155.60481365783548</v>
      </c>
      <c r="Z161" s="38">
        <f t="shared" si="49"/>
        <v>221.11302483774026</v>
      </c>
      <c r="AA161" s="38">
        <f t="shared" si="50"/>
        <v>376.71783849557573</v>
      </c>
      <c r="AB161" s="39"/>
      <c r="AC161" s="38">
        <f t="shared" si="51"/>
        <v>47.4005788047956</v>
      </c>
      <c r="AD161" s="22"/>
      <c r="AE161" s="31"/>
      <c r="AF161" s="38">
        <f t="shared" si="42"/>
        <v>10132282.054057807</v>
      </c>
      <c r="AG161" s="38">
        <f t="shared" si="43"/>
        <v>14793373.362672232</v>
      </c>
      <c r="AH161" s="104"/>
      <c r="AI161" s="104"/>
      <c r="AJ161" s="104"/>
      <c r="AK161" s="104"/>
    </row>
    <row r="162" spans="2:37" s="2" customFormat="1" ht="15" customHeight="1" x14ac:dyDescent="0.25">
      <c r="B162" s="32">
        <v>38626</v>
      </c>
      <c r="C162" s="33">
        <f t="shared" si="44"/>
        <v>2005</v>
      </c>
      <c r="D162" s="34">
        <f>'[1]IGP-DI'!C156</f>
        <v>6.3367679124395337E-3</v>
      </c>
      <c r="E162" s="35">
        <f t="shared" si="36"/>
        <v>2.7241231079550654</v>
      </c>
      <c r="F162" s="35">
        <f t="shared" si="45"/>
        <v>1029.3960680124314</v>
      </c>
      <c r="G162" s="36"/>
      <c r="H162" s="37">
        <v>80779.169999994338</v>
      </c>
      <c r="I162" s="37">
        <f t="shared" si="38"/>
        <v>16396553.34</v>
      </c>
      <c r="J162" s="37">
        <f t="shared" si="37"/>
        <v>19171340.092400596</v>
      </c>
      <c r="K162" s="37">
        <f t="shared" si="39"/>
        <v>136637.94449999998</v>
      </c>
      <c r="L162" s="37">
        <f t="shared" si="39"/>
        <v>159761.16743667162</v>
      </c>
      <c r="M162" s="37">
        <f t="shared" si="52"/>
        <v>4800374.5652499981</v>
      </c>
      <c r="N162" s="37">
        <f t="shared" si="46"/>
        <v>10278071.954099171</v>
      </c>
      <c r="O162" s="40">
        <f t="shared" si="53"/>
        <v>18432226.489999998</v>
      </c>
      <c r="P162" s="37">
        <f t="shared" si="47"/>
        <v>25229602.439725455</v>
      </c>
      <c r="Q162" s="37">
        <f t="shared" si="40"/>
        <v>13631851.92475</v>
      </c>
      <c r="R162" s="37">
        <f t="shared" si="40"/>
        <v>14951530.485626284</v>
      </c>
      <c r="S162" s="37">
        <f t="shared" si="41"/>
        <v>228900.01489552719</v>
      </c>
      <c r="T162" s="37"/>
      <c r="U162" s="37"/>
      <c r="V162" s="37"/>
      <c r="W162" s="4"/>
      <c r="X162" s="20"/>
      <c r="Y162" s="38">
        <f t="shared" si="48"/>
        <v>156.18238875398214</v>
      </c>
      <c r="Z162" s="38">
        <f t="shared" si="49"/>
        <v>223.7724704057178</v>
      </c>
      <c r="AA162" s="38">
        <f t="shared" si="50"/>
        <v>379.95485915969994</v>
      </c>
      <c r="AB162" s="39"/>
      <c r="AC162" s="38">
        <f t="shared" si="51"/>
        <v>300.98520755669608</v>
      </c>
      <c r="AD162" s="22"/>
      <c r="AE162" s="31"/>
      <c r="AF162" s="38">
        <f t="shared" si="42"/>
        <v>10278071.954099171</v>
      </c>
      <c r="AG162" s="38">
        <f t="shared" si="43"/>
        <v>14951530.485626284</v>
      </c>
      <c r="AH162" s="104"/>
      <c r="AI162" s="104"/>
      <c r="AJ162" s="104"/>
      <c r="AK162" s="104"/>
    </row>
    <row r="163" spans="2:37" s="2" customFormat="1" ht="15" customHeight="1" x14ac:dyDescent="0.25">
      <c r="B163" s="32">
        <v>38657</v>
      </c>
      <c r="C163" s="33">
        <f t="shared" si="44"/>
        <v>2005</v>
      </c>
      <c r="D163" s="34">
        <f>'[1]IGP-DI'!C157</f>
        <v>3.3077513663442026E-3</v>
      </c>
      <c r="E163" s="35">
        <f t="shared" si="36"/>
        <v>2.7269570524822493</v>
      </c>
      <c r="F163" s="35">
        <f t="shared" si="45"/>
        <v>1032.801054262909</v>
      </c>
      <c r="G163" s="36"/>
      <c r="H163" s="37">
        <v>-548723.16999999434</v>
      </c>
      <c r="I163" s="37">
        <f t="shared" si="38"/>
        <v>16477332.509999994</v>
      </c>
      <c r="J163" s="37">
        <f t="shared" si="37"/>
        <v>19374115.473989028</v>
      </c>
      <c r="K163" s="37">
        <f t="shared" si="39"/>
        <v>137311.10424999995</v>
      </c>
      <c r="L163" s="37">
        <f t="shared" si="39"/>
        <v>161450.96228324191</v>
      </c>
      <c r="M163" s="37">
        <f t="shared" si="52"/>
        <v>4937012.5097499983</v>
      </c>
      <c r="N163" s="37">
        <f t="shared" si="46"/>
        <v>10503975.247535789</v>
      </c>
      <c r="O163" s="40">
        <f t="shared" si="53"/>
        <v>18513005.659999993</v>
      </c>
      <c r="P163" s="37">
        <f t="shared" si="47"/>
        <v>25470767.623761557</v>
      </c>
      <c r="Q163" s="37">
        <f t="shared" si="40"/>
        <v>13575993.150249995</v>
      </c>
      <c r="R163" s="37">
        <f t="shared" si="40"/>
        <v>14966792.376225768</v>
      </c>
      <c r="S163" s="37">
        <f t="shared" si="41"/>
        <v>229133.66635943009</v>
      </c>
      <c r="T163" s="37"/>
      <c r="U163" s="37"/>
      <c r="V163" s="37"/>
      <c r="W163" s="4"/>
      <c r="X163" s="20"/>
      <c r="Y163" s="38">
        <f t="shared" si="48"/>
        <v>156.84046918400719</v>
      </c>
      <c r="Z163" s="38">
        <f t="shared" si="49"/>
        <v>222.59038428410139</v>
      </c>
      <c r="AA163" s="38">
        <f t="shared" si="50"/>
        <v>379.43085346810858</v>
      </c>
      <c r="AB163" s="39"/>
      <c r="AC163" s="38">
        <f t="shared" si="51"/>
        <v>912.48434672602889</v>
      </c>
      <c r="AD163" s="22"/>
      <c r="AE163" s="31"/>
      <c r="AF163" s="38">
        <f t="shared" si="42"/>
        <v>10503975.247535789</v>
      </c>
      <c r="AG163" s="38">
        <f t="shared" si="43"/>
        <v>14966792.376225768</v>
      </c>
      <c r="AH163" s="104"/>
      <c r="AI163" s="104"/>
      <c r="AJ163" s="104"/>
      <c r="AK163" s="104"/>
    </row>
    <row r="164" spans="2:37" s="26" customFormat="1" ht="15" customHeight="1" x14ac:dyDescent="0.25">
      <c r="B164" s="41">
        <v>38687</v>
      </c>
      <c r="C164" s="33">
        <f t="shared" si="44"/>
        <v>2005</v>
      </c>
      <c r="D164" s="34">
        <f>'[1]IGP-DI'!C158</f>
        <v>6.5331998463480367E-4</v>
      </c>
      <c r="E164" s="43">
        <f t="shared" si="36"/>
        <v>2.692999592999596</v>
      </c>
      <c r="F164" s="43">
        <f t="shared" si="45"/>
        <v>1033.4758038318109</v>
      </c>
      <c r="G164" s="44">
        <f>F164/F152-1</f>
        <v>1.2244785563269245E-2</v>
      </c>
      <c r="H164" s="37">
        <v>92763.179999995977</v>
      </c>
      <c r="I164" s="37">
        <f t="shared" si="38"/>
        <v>15927777.34</v>
      </c>
      <c r="J164" s="40">
        <f t="shared" si="37"/>
        <v>18885393.192836855</v>
      </c>
      <c r="K164" s="37">
        <f t="shared" si="39"/>
        <v>132731.47783333334</v>
      </c>
      <c r="L164" s="40">
        <f t="shared" si="39"/>
        <v>157378.27660697378</v>
      </c>
      <c r="M164" s="37">
        <f t="shared" si="52"/>
        <v>5074323.6139999982</v>
      </c>
      <c r="N164" s="40">
        <f t="shared" si="46"/>
        <v>10700704.787937203</v>
      </c>
      <c r="O164" s="40">
        <f t="shared" si="53"/>
        <v>17964282.489999998</v>
      </c>
      <c r="P164" s="40">
        <f t="shared" si="47"/>
        <v>25004480.380355582</v>
      </c>
      <c r="Q164" s="37">
        <f t="shared" si="40"/>
        <v>12889958.876</v>
      </c>
      <c r="R164" s="40">
        <f t="shared" si="40"/>
        <v>14303775.592418378</v>
      </c>
      <c r="S164" s="40">
        <f t="shared" si="41"/>
        <v>218983.23046690424</v>
      </c>
      <c r="T164" s="40">
        <f t="shared" ref="T164" si="54">SUM(S153:S164)</f>
        <v>2517178.899527634</v>
      </c>
      <c r="U164" s="40">
        <f>SUM(L153:L164)</f>
        <v>1880834.5318582426</v>
      </c>
      <c r="V164" s="40">
        <f t="shared" ref="V164" si="55">T164+U164</f>
        <v>4398013.4313858766</v>
      </c>
      <c r="W164" s="49"/>
      <c r="X164" s="50"/>
      <c r="Y164" s="38">
        <f t="shared" si="48"/>
        <v>152.38005030822876</v>
      </c>
      <c r="Z164" s="38">
        <f t="shared" si="49"/>
        <v>212.02847301815402</v>
      </c>
      <c r="AA164" s="38">
        <f t="shared" si="50"/>
        <v>364.40852332638281</v>
      </c>
      <c r="AB164" s="39"/>
      <c r="AC164" s="38">
        <f t="shared" si="51"/>
        <v>274.59143840270468</v>
      </c>
      <c r="AD164" s="51"/>
      <c r="AE164" s="31"/>
      <c r="AF164" s="38">
        <f t="shared" si="42"/>
        <v>10700704.787937203</v>
      </c>
      <c r="AG164" s="38">
        <f t="shared" si="43"/>
        <v>14303775.592418378</v>
      </c>
      <c r="AH164" s="104"/>
      <c r="AI164" s="104"/>
      <c r="AJ164" s="104"/>
      <c r="AK164" s="104"/>
    </row>
    <row r="165" spans="2:37" s="2" customFormat="1" ht="15" customHeight="1" x14ac:dyDescent="0.25">
      <c r="B165" s="32">
        <v>38718</v>
      </c>
      <c r="C165" s="33">
        <f t="shared" si="44"/>
        <v>2006</v>
      </c>
      <c r="D165" s="34">
        <f>'[1]IGP-DI'!C159</f>
        <v>7.2150770021308652E-3</v>
      </c>
      <c r="E165" s="45">
        <f t="shared" si="36"/>
        <v>2.7050094571667493</v>
      </c>
      <c r="F165" s="45">
        <f t="shared" si="45"/>
        <v>1040.9324113362966</v>
      </c>
      <c r="G165" s="36"/>
      <c r="H165" s="46">
        <v>100446.14999999851</v>
      </c>
      <c r="I165" s="46">
        <f t="shared" si="38"/>
        <v>15934229.159999996</v>
      </c>
      <c r="J165" s="46">
        <f t="shared" si="37"/>
        <v>18758118.724315509</v>
      </c>
      <c r="K165" s="46">
        <f t="shared" si="39"/>
        <v>132785.24299999996</v>
      </c>
      <c r="L165" s="46">
        <f t="shared" si="39"/>
        <v>156317.65603596257</v>
      </c>
      <c r="M165" s="46">
        <f t="shared" si="52"/>
        <v>5207055.0918333316</v>
      </c>
      <c r="N165" s="46">
        <f t="shared" si="46"/>
        <v>10865176.867205068</v>
      </c>
      <c r="O165" s="47">
        <f t="shared" si="53"/>
        <v>18057045.669999994</v>
      </c>
      <c r="P165" s="46">
        <f t="shared" si="47"/>
        <v>25113640.091132805</v>
      </c>
      <c r="Q165" s="46">
        <f t="shared" si="40"/>
        <v>12849990.578166664</v>
      </c>
      <c r="R165" s="46">
        <f t="shared" si="40"/>
        <v>14248463.223927736</v>
      </c>
      <c r="S165" s="46">
        <f t="shared" si="41"/>
        <v>218136.42739322648</v>
      </c>
      <c r="T165" s="46"/>
      <c r="U165" s="46"/>
      <c r="V165" s="46"/>
      <c r="W165" s="4"/>
      <c r="X165" s="20"/>
      <c r="Y165" s="38">
        <f t="shared" si="48"/>
        <v>151.25429686537865</v>
      </c>
      <c r="Z165" s="38">
        <f t="shared" si="49"/>
        <v>211.07066714522352</v>
      </c>
      <c r="AA165" s="38">
        <f t="shared" si="50"/>
        <v>362.32496401060217</v>
      </c>
      <c r="AB165" s="39"/>
      <c r="AC165" s="38">
        <f t="shared" si="51"/>
        <v>265.13241278920441</v>
      </c>
      <c r="AD165" s="22"/>
      <c r="AE165" s="31"/>
      <c r="AF165" s="38">
        <f t="shared" si="42"/>
        <v>10865176.867205068</v>
      </c>
      <c r="AG165" s="38">
        <f t="shared" si="43"/>
        <v>14248463.223927736</v>
      </c>
      <c r="AH165" s="104"/>
      <c r="AI165" s="104"/>
      <c r="AJ165" s="104"/>
      <c r="AK165" s="104"/>
    </row>
    <row r="166" spans="2:37" s="2" customFormat="1" ht="15" customHeight="1" x14ac:dyDescent="0.25">
      <c r="B166" s="32">
        <v>38749</v>
      </c>
      <c r="C166" s="33">
        <f t="shared" si="44"/>
        <v>2006</v>
      </c>
      <c r="D166" s="34">
        <f>'[1]IGP-DI'!C160</f>
        <v>-5.7619244827777916E-4</v>
      </c>
      <c r="E166" s="45">
        <f t="shared" si="36"/>
        <v>2.65580516280294</v>
      </c>
      <c r="F166" s="45">
        <f t="shared" si="45"/>
        <v>1040.3326339417169</v>
      </c>
      <c r="G166" s="36"/>
      <c r="H166" s="46">
        <v>55126.980000000447</v>
      </c>
      <c r="I166" s="46">
        <f t="shared" si="38"/>
        <v>16034346.439999994</v>
      </c>
      <c r="J166" s="46">
        <f t="shared" si="37"/>
        <v>18993741.275573198</v>
      </c>
      <c r="K166" s="46">
        <f t="shared" si="39"/>
        <v>133619.55366666662</v>
      </c>
      <c r="L166" s="46">
        <f t="shared" si="39"/>
        <v>158281.17729644332</v>
      </c>
      <c r="M166" s="46">
        <f t="shared" si="52"/>
        <v>5339840.3348333314</v>
      </c>
      <c r="N166" s="46">
        <f t="shared" si="46"/>
        <v>11101015.45490478</v>
      </c>
      <c r="O166" s="47">
        <f t="shared" si="53"/>
        <v>18157491.819999993</v>
      </c>
      <c r="P166" s="46">
        <f t="shared" si="47"/>
        <v>25396007.814900946</v>
      </c>
      <c r="Q166" s="46">
        <f t="shared" si="40"/>
        <v>12817651.485166661</v>
      </c>
      <c r="R166" s="46">
        <f t="shared" si="40"/>
        <v>14294992.359996166</v>
      </c>
      <c r="S166" s="46">
        <f t="shared" si="41"/>
        <v>218848.7638292441</v>
      </c>
      <c r="T166" s="46"/>
      <c r="U166" s="46"/>
      <c r="V166" s="46"/>
      <c r="W166" s="4"/>
      <c r="X166" s="20"/>
      <c r="Y166" s="38">
        <f t="shared" si="48"/>
        <v>152.05711300049722</v>
      </c>
      <c r="Z166" s="38">
        <f t="shared" si="49"/>
        <v>210.24301044512302</v>
      </c>
      <c r="AA166" s="38">
        <f t="shared" si="50"/>
        <v>362.30012344562022</v>
      </c>
      <c r="AB166" s="39"/>
      <c r="AC166" s="38">
        <f t="shared" si="51"/>
        <v>309.34089247189041</v>
      </c>
      <c r="AD166" s="22"/>
      <c r="AE166" s="31"/>
      <c r="AF166" s="38">
        <f t="shared" si="42"/>
        <v>11101015.45490478</v>
      </c>
      <c r="AG166" s="38">
        <f t="shared" si="43"/>
        <v>14294992.359996166</v>
      </c>
      <c r="AH166" s="104"/>
      <c r="AI166" s="104"/>
      <c r="AJ166" s="104"/>
      <c r="AK166" s="104"/>
    </row>
    <row r="167" spans="2:37" s="2" customFormat="1" ht="15" customHeight="1" x14ac:dyDescent="0.25">
      <c r="B167" s="32">
        <v>38777</v>
      </c>
      <c r="C167" s="33">
        <f t="shared" si="44"/>
        <v>2006</v>
      </c>
      <c r="D167" s="34">
        <f>'[1]IGP-DI'!C161</f>
        <v>-4.5010959973574849E-3</v>
      </c>
      <c r="E167" s="45">
        <f t="shared" si="36"/>
        <v>2.6238474749313458</v>
      </c>
      <c r="F167" s="45">
        <f t="shared" si="45"/>
        <v>1035.6499968871615</v>
      </c>
      <c r="G167" s="36"/>
      <c r="H167" s="46">
        <v>62164.219999998808</v>
      </c>
      <c r="I167" s="46">
        <f t="shared" si="38"/>
        <v>16088365.419999994</v>
      </c>
      <c r="J167" s="46">
        <f t="shared" si="37"/>
        <v>19034949.809415713</v>
      </c>
      <c r="K167" s="46">
        <f t="shared" si="39"/>
        <v>134069.71183333328</v>
      </c>
      <c r="L167" s="46">
        <f t="shared" si="39"/>
        <v>158624.58174513094</v>
      </c>
      <c r="M167" s="46">
        <f t="shared" si="52"/>
        <v>5473459.8884999976</v>
      </c>
      <c r="N167" s="46">
        <f t="shared" si="46"/>
        <v>11252809.110508829</v>
      </c>
      <c r="O167" s="47">
        <f t="shared" si="53"/>
        <v>18212618.799999993</v>
      </c>
      <c r="P167" s="46">
        <f t="shared" si="47"/>
        <v>25436470.043232024</v>
      </c>
      <c r="Q167" s="46">
        <f t="shared" si="40"/>
        <v>12739158.911499996</v>
      </c>
      <c r="R167" s="46">
        <f t="shared" si="40"/>
        <v>14183660.932723194</v>
      </c>
      <c r="S167" s="46">
        <f t="shared" si="41"/>
        <v>217144.33862771557</v>
      </c>
      <c r="T167" s="46"/>
      <c r="U167" s="46"/>
      <c r="V167" s="46"/>
      <c r="W167" s="4"/>
      <c r="X167" s="20"/>
      <c r="Y167" s="38">
        <f t="shared" si="48"/>
        <v>152.47486868129684</v>
      </c>
      <c r="Z167" s="38">
        <f t="shared" si="49"/>
        <v>208.7258743436484</v>
      </c>
      <c r="AA167" s="38">
        <f t="shared" si="50"/>
        <v>361.20074302494527</v>
      </c>
      <c r="AB167" s="39"/>
      <c r="AC167" s="38">
        <f t="shared" si="51"/>
        <v>301.44656635890647</v>
      </c>
      <c r="AD167" s="22"/>
      <c r="AE167" s="31"/>
      <c r="AF167" s="38">
        <f t="shared" si="42"/>
        <v>11252809.110508829</v>
      </c>
      <c r="AG167" s="38">
        <f t="shared" si="43"/>
        <v>14183660.932723194</v>
      </c>
      <c r="AH167" s="104"/>
      <c r="AI167" s="104"/>
      <c r="AJ167" s="104"/>
      <c r="AK167" s="104"/>
    </row>
    <row r="168" spans="2:37" s="2" customFormat="1" ht="15" customHeight="1" x14ac:dyDescent="0.25">
      <c r="B168" s="32">
        <v>38808</v>
      </c>
      <c r="C168" s="33">
        <f t="shared" si="44"/>
        <v>2006</v>
      </c>
      <c r="D168" s="34">
        <f>'[1]IGP-DI'!C162</f>
        <v>2.2923949796549437E-4</v>
      </c>
      <c r="E168" s="45">
        <f t="shared" si="36"/>
        <v>2.6187700885277256</v>
      </c>
      <c r="F168" s="45">
        <f t="shared" si="45"/>
        <v>1035.8874087725158</v>
      </c>
      <c r="G168" s="36"/>
      <c r="H168" s="46">
        <v>24239.070000000298</v>
      </c>
      <c r="I168" s="46">
        <f t="shared" si="38"/>
        <v>16150529.639999993</v>
      </c>
      <c r="J168" s="46">
        <f t="shared" si="37"/>
        <v>19011156.085896831</v>
      </c>
      <c r="K168" s="46">
        <f t="shared" si="39"/>
        <v>134587.74699999994</v>
      </c>
      <c r="L168" s="46">
        <f t="shared" si="39"/>
        <v>158426.30071580692</v>
      </c>
      <c r="M168" s="46">
        <f t="shared" si="52"/>
        <v>5607529.6003333312</v>
      </c>
      <c r="N168" s="46">
        <f t="shared" si="46"/>
        <v>11360069.733737646</v>
      </c>
      <c r="O168" s="47">
        <f t="shared" si="53"/>
        <v>18274783.019999992</v>
      </c>
      <c r="P168" s="46">
        <f t="shared" si="47"/>
        <v>25383862.462611705</v>
      </c>
      <c r="Q168" s="46">
        <f t="shared" si="40"/>
        <v>12667253.419666661</v>
      </c>
      <c r="R168" s="46">
        <f t="shared" si="40"/>
        <v>14023792.728874059</v>
      </c>
      <c r="S168" s="46">
        <f t="shared" si="41"/>
        <v>214696.84107704222</v>
      </c>
      <c r="T168" s="46"/>
      <c r="U168" s="46"/>
      <c r="V168" s="46"/>
      <c r="W168" s="4"/>
      <c r="X168" s="20"/>
      <c r="Y168" s="38">
        <f t="shared" si="48"/>
        <v>152.97282015351385</v>
      </c>
      <c r="Z168" s="38">
        <f t="shared" si="49"/>
        <v>207.30636964452611</v>
      </c>
      <c r="AA168" s="38">
        <f t="shared" si="50"/>
        <v>360.27918979803997</v>
      </c>
      <c r="AB168" s="39"/>
      <c r="AC168" s="38">
        <f t="shared" si="51"/>
        <v>336.87449702262808</v>
      </c>
      <c r="AD168" s="22"/>
      <c r="AE168" s="31"/>
      <c r="AF168" s="38">
        <f t="shared" si="42"/>
        <v>11360069.733737646</v>
      </c>
      <c r="AG168" s="38">
        <f t="shared" si="43"/>
        <v>14023792.728874059</v>
      </c>
      <c r="AH168" s="104"/>
      <c r="AI168" s="104"/>
      <c r="AJ168" s="104"/>
      <c r="AK168" s="104"/>
    </row>
    <row r="169" spans="2:37" s="2" customFormat="1" ht="15" customHeight="1" x14ac:dyDescent="0.25">
      <c r="B169" s="32">
        <v>38838</v>
      </c>
      <c r="C169" s="33">
        <f t="shared" si="44"/>
        <v>2006</v>
      </c>
      <c r="D169" s="34">
        <f>'[1]IGP-DI'!C163</f>
        <v>3.7514286489730431E-3</v>
      </c>
      <c r="E169" s="45">
        <f t="shared" si="36"/>
        <v>2.6104118140680286</v>
      </c>
      <c r="F169" s="45">
        <f t="shared" si="45"/>
        <v>1039.7734664748955</v>
      </c>
      <c r="G169" s="36"/>
      <c r="H169" s="46">
        <v>10890</v>
      </c>
      <c r="I169" s="46">
        <f t="shared" si="38"/>
        <v>16173964.709999993</v>
      </c>
      <c r="J169" s="46">
        <f t="shared" si="37"/>
        <v>19037653.329174768</v>
      </c>
      <c r="K169" s="46">
        <f t="shared" si="39"/>
        <v>134783.03924999994</v>
      </c>
      <c r="L169" s="46">
        <f t="shared" si="39"/>
        <v>158647.11107645641</v>
      </c>
      <c r="M169" s="46">
        <f t="shared" si="52"/>
        <v>5742117.3473333307</v>
      </c>
      <c r="N169" s="46">
        <f t="shared" si="46"/>
        <v>11521136.52870171</v>
      </c>
      <c r="O169" s="47">
        <f t="shared" si="53"/>
        <v>18299022.089999992</v>
      </c>
      <c r="P169" s="46">
        <f t="shared" si="47"/>
        <v>25413926.073051296</v>
      </c>
      <c r="Q169" s="46">
        <f t="shared" si="40"/>
        <v>12556904.742666662</v>
      </c>
      <c r="R169" s="46">
        <f t="shared" si="40"/>
        <v>13892789.544349587</v>
      </c>
      <c r="S169" s="46">
        <f t="shared" si="41"/>
        <v>212691.25168819397</v>
      </c>
      <c r="T169" s="46"/>
      <c r="U169" s="46"/>
      <c r="V169" s="46"/>
      <c r="W169" s="4"/>
      <c r="X169" s="20"/>
      <c r="Y169" s="38">
        <f t="shared" si="48"/>
        <v>153.15092135780156</v>
      </c>
      <c r="Z169" s="38">
        <f t="shared" si="49"/>
        <v>205.32275022072562</v>
      </c>
      <c r="AA169" s="38">
        <f t="shared" si="50"/>
        <v>358.47367157852716</v>
      </c>
      <c r="AB169" s="39"/>
      <c r="AC169" s="38">
        <f t="shared" si="51"/>
        <v>347.96094605664422</v>
      </c>
      <c r="AD169" s="22"/>
      <c r="AE169" s="31"/>
      <c r="AF169" s="38">
        <f t="shared" si="42"/>
        <v>11521136.52870171</v>
      </c>
      <c r="AG169" s="38">
        <f t="shared" si="43"/>
        <v>13892789.544349587</v>
      </c>
      <c r="AH169" s="104"/>
      <c r="AI169" s="104"/>
      <c r="AJ169" s="104"/>
      <c r="AK169" s="104"/>
    </row>
    <row r="170" spans="2:37" s="2" customFormat="1" ht="15" customHeight="1" x14ac:dyDescent="0.25">
      <c r="B170" s="32">
        <v>38869</v>
      </c>
      <c r="C170" s="33">
        <f t="shared" si="44"/>
        <v>2006</v>
      </c>
      <c r="D170" s="34">
        <f>'[1]IGP-DI'!C164</f>
        <v>6.6576335958130617E-3</v>
      </c>
      <c r="E170" s="45">
        <f t="shared" si="36"/>
        <v>2.5842967876287086</v>
      </c>
      <c r="F170" s="45">
        <f t="shared" si="45"/>
        <v>1046.6958972373338</v>
      </c>
      <c r="G170" s="36"/>
      <c r="H170" s="46">
        <v>461.84999999776483</v>
      </c>
      <c r="I170" s="46">
        <f t="shared" si="38"/>
        <v>16184854.709999993</v>
      </c>
      <c r="J170" s="46">
        <f t="shared" si="37"/>
        <v>19120002.580341037</v>
      </c>
      <c r="K170" s="46">
        <f t="shared" si="39"/>
        <v>134873.78924999994</v>
      </c>
      <c r="L170" s="46">
        <f t="shared" si="39"/>
        <v>159333.35483617531</v>
      </c>
      <c r="M170" s="46">
        <f t="shared" si="52"/>
        <v>5876900.386583331</v>
      </c>
      <c r="N170" s="46">
        <f t="shared" si="46"/>
        <v>11723599.514738236</v>
      </c>
      <c r="O170" s="47">
        <f t="shared" si="53"/>
        <v>18309912.089999992</v>
      </c>
      <c r="P170" s="46">
        <f t="shared" si="47"/>
        <v>25520195.456462611</v>
      </c>
      <c r="Q170" s="46">
        <f t="shared" si="40"/>
        <v>12433011.70341666</v>
      </c>
      <c r="R170" s="46">
        <f t="shared" si="40"/>
        <v>13796595.941724375</v>
      </c>
      <c r="S170" s="46">
        <f t="shared" si="41"/>
        <v>211218.57856654041</v>
      </c>
      <c r="T170" s="46"/>
      <c r="U170" s="46"/>
      <c r="V170" s="46"/>
      <c r="W170" s="4"/>
      <c r="X170" s="20"/>
      <c r="Y170" s="38">
        <f t="shared" si="48"/>
        <v>153.23852740381722</v>
      </c>
      <c r="Z170" s="38">
        <f t="shared" si="49"/>
        <v>203.13903496944073</v>
      </c>
      <c r="AA170" s="38">
        <f t="shared" si="50"/>
        <v>356.37756237325794</v>
      </c>
      <c r="AB170" s="39"/>
      <c r="AC170" s="38">
        <f t="shared" si="51"/>
        <v>355.93337908248446</v>
      </c>
      <c r="AD170" s="22"/>
      <c r="AE170" s="31"/>
      <c r="AF170" s="38">
        <f t="shared" si="42"/>
        <v>11723599.514738236</v>
      </c>
      <c r="AG170" s="38">
        <f t="shared" si="43"/>
        <v>13796595.941724375</v>
      </c>
      <c r="AH170" s="104"/>
      <c r="AI170" s="104"/>
      <c r="AJ170" s="104"/>
      <c r="AK170" s="104"/>
    </row>
    <row r="171" spans="2:37" s="2" customFormat="1" ht="15" customHeight="1" x14ac:dyDescent="0.25">
      <c r="B171" s="32">
        <v>38899</v>
      </c>
      <c r="C171" s="33">
        <f t="shared" si="44"/>
        <v>2006</v>
      </c>
      <c r="D171" s="34">
        <f>'[1]IGP-DI'!C165</f>
        <v>1.7011523068519718E-3</v>
      </c>
      <c r="E171" s="45">
        <f t="shared" si="36"/>
        <v>2.5574291374580933</v>
      </c>
      <c r="F171" s="45">
        <f t="shared" si="45"/>
        <v>1048.4764863774917</v>
      </c>
      <c r="G171" s="36"/>
      <c r="H171" s="46">
        <v>27262.870000001043</v>
      </c>
      <c r="I171" s="46">
        <f t="shared" si="38"/>
        <v>16183566.559999991</v>
      </c>
      <c r="J171" s="46">
        <f t="shared" si="37"/>
        <v>19243238.957321674</v>
      </c>
      <c r="K171" s="46">
        <f t="shared" si="39"/>
        <v>134863.05466666661</v>
      </c>
      <c r="L171" s="46">
        <f t="shared" si="39"/>
        <v>160360.32464434727</v>
      </c>
      <c r="M171" s="46">
        <f t="shared" si="52"/>
        <v>6011774.1758333314</v>
      </c>
      <c r="N171" s="46">
        <f t="shared" si="46"/>
        <v>11962045.082663681</v>
      </c>
      <c r="O171" s="47">
        <f t="shared" si="53"/>
        <v>18310373.93999999</v>
      </c>
      <c r="P171" s="46">
        <f t="shared" si="47"/>
        <v>25690564.491933346</v>
      </c>
      <c r="Q171" s="46">
        <f t="shared" si="40"/>
        <v>12298599.764166659</v>
      </c>
      <c r="R171" s="46">
        <f t="shared" si="40"/>
        <v>13728519.409269664</v>
      </c>
      <c r="S171" s="46">
        <f t="shared" si="41"/>
        <v>210176.36290120104</v>
      </c>
      <c r="T171" s="46"/>
      <c r="U171" s="46"/>
      <c r="V171" s="46"/>
      <c r="W171" s="4"/>
      <c r="X171" s="20"/>
      <c r="Y171" s="38">
        <f t="shared" si="48"/>
        <v>153.20622261690804</v>
      </c>
      <c r="Z171" s="38">
        <f t="shared" si="49"/>
        <v>200.79983446571629</v>
      </c>
      <c r="AA171" s="38">
        <f t="shared" si="50"/>
        <v>354.00605708262435</v>
      </c>
      <c r="AB171" s="39"/>
      <c r="AC171" s="38">
        <f t="shared" si="51"/>
        <v>327.95945646829205</v>
      </c>
      <c r="AD171" s="22"/>
      <c r="AE171" s="31"/>
      <c r="AF171" s="38">
        <f t="shared" si="42"/>
        <v>11962045.082663681</v>
      </c>
      <c r="AG171" s="38">
        <f t="shared" si="43"/>
        <v>13728519.409269664</v>
      </c>
      <c r="AH171" s="104"/>
      <c r="AI171" s="104"/>
      <c r="AJ171" s="104"/>
      <c r="AK171" s="104"/>
    </row>
    <row r="172" spans="2:37" s="2" customFormat="1" ht="15" customHeight="1" x14ac:dyDescent="0.25">
      <c r="B172" s="32">
        <v>38930</v>
      </c>
      <c r="C172" s="33">
        <f t="shared" si="44"/>
        <v>2006</v>
      </c>
      <c r="D172" s="34">
        <f>'[1]IGP-DI'!C166</f>
        <v>4.0937083813763486E-3</v>
      </c>
      <c r="E172" s="45">
        <f t="shared" si="36"/>
        <v>2.540143509655246</v>
      </c>
      <c r="F172" s="45">
        <f t="shared" si="45"/>
        <v>1052.7686433574513</v>
      </c>
      <c r="G172" s="36"/>
      <c r="H172" s="46">
        <v>-57697.539999999106</v>
      </c>
      <c r="I172" s="46">
        <f t="shared" si="38"/>
        <v>16210701.569999993</v>
      </c>
      <c r="J172" s="46">
        <f t="shared" si="37"/>
        <v>19302956.893069901</v>
      </c>
      <c r="K172" s="46">
        <f t="shared" si="39"/>
        <v>135089.17974999995</v>
      </c>
      <c r="L172" s="46">
        <f t="shared" si="39"/>
        <v>160857.97410891583</v>
      </c>
      <c r="M172" s="46">
        <f t="shared" si="52"/>
        <v>6146637.2304999977</v>
      </c>
      <c r="N172" s="46">
        <f t="shared" si="46"/>
        <v>12143027.465231266</v>
      </c>
      <c r="O172" s="47">
        <f t="shared" si="53"/>
        <v>18337636.809999991</v>
      </c>
      <c r="P172" s="46">
        <f t="shared" si="47"/>
        <v>25761577.303277321</v>
      </c>
      <c r="Q172" s="46">
        <f t="shared" si="40"/>
        <v>12190999.579499993</v>
      </c>
      <c r="R172" s="46">
        <f t="shared" si="40"/>
        <v>13618549.838046055</v>
      </c>
      <c r="S172" s="46">
        <f t="shared" si="41"/>
        <v>208492.7869946851</v>
      </c>
      <c r="T172" s="46"/>
      <c r="U172" s="46"/>
      <c r="V172" s="46"/>
      <c r="W172" s="4"/>
      <c r="X172" s="20"/>
      <c r="Y172" s="38">
        <f t="shared" si="48"/>
        <v>153.42067866937438</v>
      </c>
      <c r="Z172" s="38">
        <f t="shared" si="49"/>
        <v>198.85308798391088</v>
      </c>
      <c r="AA172" s="38">
        <f t="shared" si="50"/>
        <v>352.27376665328529</v>
      </c>
      <c r="AB172" s="39"/>
      <c r="AC172" s="38">
        <f t="shared" si="51"/>
        <v>407.30365120448329</v>
      </c>
      <c r="AD172" s="22"/>
      <c r="AE172" s="31"/>
      <c r="AF172" s="38">
        <f t="shared" si="42"/>
        <v>12143027.465231266</v>
      </c>
      <c r="AG172" s="38">
        <f t="shared" si="43"/>
        <v>13618549.838046055</v>
      </c>
      <c r="AH172" s="104"/>
      <c r="AI172" s="104"/>
      <c r="AJ172" s="104"/>
      <c r="AK172" s="104"/>
    </row>
    <row r="173" spans="2:37" s="2" customFormat="1" ht="15" customHeight="1" x14ac:dyDescent="0.25">
      <c r="B173" s="32">
        <v>38961</v>
      </c>
      <c r="C173" s="33">
        <f t="shared" si="44"/>
        <v>2006</v>
      </c>
      <c r="D173" s="34">
        <f>'[1]IGP-DI'!C167</f>
        <v>2.3916133301287168E-3</v>
      </c>
      <c r="E173" s="45">
        <f t="shared" si="36"/>
        <v>2.546122596643027</v>
      </c>
      <c r="F173" s="45">
        <f t="shared" si="45"/>
        <v>1055.2864588784464</v>
      </c>
      <c r="G173" s="36"/>
      <c r="H173" s="46">
        <v>27451.489999998361</v>
      </c>
      <c r="I173" s="46">
        <f t="shared" si="38"/>
        <v>16153004.029999994</v>
      </c>
      <c r="J173" s="46">
        <f t="shared" si="37"/>
        <v>19324043.832585324</v>
      </c>
      <c r="K173" s="46">
        <f t="shared" si="39"/>
        <v>134608.36691666662</v>
      </c>
      <c r="L173" s="46">
        <f t="shared" si="39"/>
        <v>161033.69860487769</v>
      </c>
      <c r="M173" s="46">
        <f t="shared" si="52"/>
        <v>6281726.4102499979</v>
      </c>
      <c r="N173" s="46">
        <f t="shared" si="46"/>
        <v>12354253.958286703</v>
      </c>
      <c r="O173" s="47">
        <f t="shared" si="53"/>
        <v>18279939.269999992</v>
      </c>
      <c r="P173" s="46">
        <f t="shared" si="47"/>
        <v>25809103.95129814</v>
      </c>
      <c r="Q173" s="46">
        <f t="shared" si="40"/>
        <v>11998212.859749995</v>
      </c>
      <c r="R173" s="46">
        <f t="shared" si="40"/>
        <v>13454849.993011437</v>
      </c>
      <c r="S173" s="46">
        <f t="shared" si="41"/>
        <v>205986.62904631704</v>
      </c>
      <c r="T173" s="46"/>
      <c r="U173" s="46"/>
      <c r="V173" s="46"/>
      <c r="W173" s="4"/>
      <c r="X173" s="20"/>
      <c r="Y173" s="38">
        <f t="shared" si="48"/>
        <v>152.96209629811437</v>
      </c>
      <c r="Z173" s="38">
        <f t="shared" si="49"/>
        <v>195.66182023563317</v>
      </c>
      <c r="AA173" s="38">
        <f t="shared" si="50"/>
        <v>348.62391653374755</v>
      </c>
      <c r="AB173" s="39"/>
      <c r="AC173" s="38">
        <f t="shared" si="51"/>
        <v>322.54839635825005</v>
      </c>
      <c r="AD173" s="22"/>
      <c r="AE173" s="31"/>
      <c r="AF173" s="38">
        <f t="shared" si="42"/>
        <v>12354253.958286703</v>
      </c>
      <c r="AG173" s="38">
        <f t="shared" si="43"/>
        <v>13454849.993011437</v>
      </c>
      <c r="AH173" s="104"/>
      <c r="AI173" s="104"/>
      <c r="AJ173" s="104"/>
      <c r="AK173" s="104"/>
    </row>
    <row r="174" spans="2:37" s="2" customFormat="1" ht="15" customHeight="1" x14ac:dyDescent="0.25">
      <c r="B174" s="32">
        <v>38991</v>
      </c>
      <c r="C174" s="33">
        <f t="shared" si="44"/>
        <v>2006</v>
      </c>
      <c r="D174" s="34">
        <f>'[1]IGP-DI'!C168</f>
        <v>8.0635373589843518E-3</v>
      </c>
      <c r="E174" s="45">
        <f t="shared" si="36"/>
        <v>2.5633689376660738</v>
      </c>
      <c r="F174" s="45">
        <f t="shared" si="45"/>
        <v>1063.7958006640431</v>
      </c>
      <c r="G174" s="36"/>
      <c r="H174" s="46">
        <v>7204.1200000010431</v>
      </c>
      <c r="I174" s="46">
        <f t="shared" si="38"/>
        <v>16180041.519999992</v>
      </c>
      <c r="J174" s="46">
        <f t="shared" si="37"/>
        <v>19396722.522001732</v>
      </c>
      <c r="K174" s="46">
        <f t="shared" si="39"/>
        <v>134833.67933333328</v>
      </c>
      <c r="L174" s="46">
        <f t="shared" si="39"/>
        <v>161639.35435001444</v>
      </c>
      <c r="M174" s="46">
        <f t="shared" si="52"/>
        <v>6416334.7771666646</v>
      </c>
      <c r="N174" s="46">
        <f t="shared" si="46"/>
        <v>12545219.385682197</v>
      </c>
      <c r="O174" s="47">
        <f t="shared" si="53"/>
        <v>18307390.75999999</v>
      </c>
      <c r="P174" s="46">
        <f t="shared" si="47"/>
        <v>25898346.491696157</v>
      </c>
      <c r="Q174" s="46">
        <f t="shared" si="40"/>
        <v>11891055.982833326</v>
      </c>
      <c r="R174" s="46">
        <f t="shared" si="40"/>
        <v>13353127.106013959</v>
      </c>
      <c r="S174" s="46">
        <f t="shared" si="41"/>
        <v>204429.30550868166</v>
      </c>
      <c r="T174" s="46"/>
      <c r="U174" s="46"/>
      <c r="V174" s="46"/>
      <c r="W174" s="4"/>
      <c r="X174" s="20"/>
      <c r="Y174" s="38">
        <f t="shared" si="48"/>
        <v>153.17106837683107</v>
      </c>
      <c r="Z174" s="38">
        <f t="shared" si="49"/>
        <v>193.71925394167209</v>
      </c>
      <c r="AA174" s="38">
        <f t="shared" si="50"/>
        <v>346.89032231850319</v>
      </c>
      <c r="AB174" s="39"/>
      <c r="AC174" s="38">
        <f t="shared" si="51"/>
        <v>340.06362617416193</v>
      </c>
      <c r="AD174" s="22"/>
      <c r="AE174" s="31"/>
      <c r="AF174" s="38">
        <f t="shared" si="42"/>
        <v>12545219.385682197</v>
      </c>
      <c r="AG174" s="38">
        <f t="shared" si="43"/>
        <v>13353127.106013959</v>
      </c>
      <c r="AH174" s="104"/>
      <c r="AI174" s="104"/>
      <c r="AJ174" s="104"/>
      <c r="AK174" s="104"/>
    </row>
    <row r="175" spans="2:37" s="2" customFormat="1" ht="15" customHeight="1" x14ac:dyDescent="0.25">
      <c r="B175" s="32">
        <v>39022</v>
      </c>
      <c r="C175" s="33">
        <f t="shared" si="44"/>
        <v>2006</v>
      </c>
      <c r="D175" s="34">
        <f>'[1]IGP-DI'!C169</f>
        <v>5.6997542146173252E-3</v>
      </c>
      <c r="E175" s="45">
        <f t="shared" si="36"/>
        <v>2.5723255796486453</v>
      </c>
      <c r="F175" s="45">
        <f t="shared" si="45"/>
        <v>1069.8591752623702</v>
      </c>
      <c r="G175" s="36"/>
      <c r="H175" s="46">
        <v>22277.539999999106</v>
      </c>
      <c r="I175" s="46">
        <f t="shared" si="38"/>
        <v>16172484.029999994</v>
      </c>
      <c r="J175" s="46">
        <f t="shared" si="37"/>
        <v>19522551.476846565</v>
      </c>
      <c r="K175" s="46">
        <f t="shared" si="39"/>
        <v>134770.70024999994</v>
      </c>
      <c r="L175" s="46">
        <f t="shared" si="39"/>
        <v>162687.92897372137</v>
      </c>
      <c r="M175" s="46">
        <f t="shared" si="52"/>
        <v>6551168.4564999975</v>
      </c>
      <c r="N175" s="46">
        <f t="shared" si="46"/>
        <v>12809320.970197797</v>
      </c>
      <c r="O175" s="47">
        <f t="shared" si="53"/>
        <v>18314594.879999992</v>
      </c>
      <c r="P175" s="46">
        <f t="shared" si="47"/>
        <v>26114440.986858629</v>
      </c>
      <c r="Q175" s="46">
        <f t="shared" si="40"/>
        <v>11763426.423499994</v>
      </c>
      <c r="R175" s="46">
        <f t="shared" si="40"/>
        <v>13305120.016660832</v>
      </c>
      <c r="S175" s="46">
        <f t="shared" si="41"/>
        <v>203694.34239045199</v>
      </c>
      <c r="T175" s="46"/>
      <c r="U175" s="46"/>
      <c r="V175" s="46"/>
      <c r="W175" s="4"/>
      <c r="X175" s="20"/>
      <c r="Y175" s="38">
        <f t="shared" si="48"/>
        <v>152.931538996646</v>
      </c>
      <c r="Z175" s="38">
        <f t="shared" si="49"/>
        <v>191.4787990921771</v>
      </c>
      <c r="AA175" s="38">
        <f t="shared" si="50"/>
        <v>344.4103380888231</v>
      </c>
      <c r="AB175" s="39"/>
      <c r="AC175" s="38">
        <f t="shared" si="51"/>
        <v>323.4687814610445</v>
      </c>
      <c r="AD175" s="22"/>
      <c r="AE175" s="31"/>
      <c r="AF175" s="38">
        <f t="shared" si="42"/>
        <v>12809320.970197797</v>
      </c>
      <c r="AG175" s="38">
        <f t="shared" si="43"/>
        <v>13305120.016660832</v>
      </c>
      <c r="AH175" s="104"/>
      <c r="AI175" s="104"/>
      <c r="AJ175" s="104"/>
      <c r="AK175" s="104"/>
    </row>
    <row r="176" spans="2:37" s="26" customFormat="1" ht="15" customHeight="1" x14ac:dyDescent="0.25">
      <c r="B176" s="41">
        <v>39052</v>
      </c>
      <c r="C176" s="33">
        <f t="shared" si="44"/>
        <v>2006</v>
      </c>
      <c r="D176" s="34">
        <f>'[1]IGP-DI'!C170</f>
        <v>2.6337150565576284E-3</v>
      </c>
      <c r="E176" s="48">
        <f t="shared" si="36"/>
        <v>2.5718372941273415</v>
      </c>
      <c r="F176" s="48">
        <f t="shared" si="45"/>
        <v>1072.6768794806551</v>
      </c>
      <c r="G176" s="44">
        <f>F176/F164-1</f>
        <v>3.7931295056447878E-2</v>
      </c>
      <c r="H176" s="46">
        <v>3505371.0100000091</v>
      </c>
      <c r="I176" s="46">
        <f t="shared" si="38"/>
        <v>16192842.109999992</v>
      </c>
      <c r="J176" s="47">
        <f t="shared" si="37"/>
        <v>19651292.262352198</v>
      </c>
      <c r="K176" s="46">
        <f t="shared" si="39"/>
        <v>134940.35091666659</v>
      </c>
      <c r="L176" s="47">
        <f t="shared" si="39"/>
        <v>163760.768852935</v>
      </c>
      <c r="M176" s="46">
        <f t="shared" si="52"/>
        <v>6685939.1567499973</v>
      </c>
      <c r="N176" s="47">
        <f t="shared" si="46"/>
        <v>13045946.161566624</v>
      </c>
      <c r="O176" s="47">
        <f t="shared" si="53"/>
        <v>18336872.419999991</v>
      </c>
      <c r="P176" s="47">
        <f t="shared" si="47"/>
        <v>26285691.398438357</v>
      </c>
      <c r="Q176" s="46">
        <f t="shared" si="40"/>
        <v>11650933.263249993</v>
      </c>
      <c r="R176" s="47">
        <f t="shared" si="40"/>
        <v>13239745.236871732</v>
      </c>
      <c r="S176" s="47">
        <f t="shared" si="41"/>
        <v>202693.48912784437</v>
      </c>
      <c r="T176" s="47">
        <f t="shared" ref="T176" si="56">SUM(S165:S176)</f>
        <v>2528209.1171511444</v>
      </c>
      <c r="U176" s="47">
        <f>SUM(L165:L176)</f>
        <v>1919970.2312407866</v>
      </c>
      <c r="V176" s="47">
        <f t="shared" ref="V176" si="57">T176+U176</f>
        <v>4448179.3483919315</v>
      </c>
      <c r="W176" s="49"/>
      <c r="X176" s="50"/>
      <c r="Y176" s="38">
        <f t="shared" si="48"/>
        <v>153.06759304351868</v>
      </c>
      <c r="Z176" s="38">
        <f t="shared" si="49"/>
        <v>189.4581023508409</v>
      </c>
      <c r="AA176" s="38">
        <f t="shared" si="50"/>
        <v>342.52569539435956</v>
      </c>
      <c r="AB176" s="39"/>
      <c r="AC176" s="38">
        <f t="shared" si="51"/>
        <v>-2933.9532011299038</v>
      </c>
      <c r="AD176" s="51"/>
      <c r="AE176" s="31"/>
      <c r="AF176" s="38">
        <f t="shared" si="42"/>
        <v>13045946.161566624</v>
      </c>
      <c r="AG176" s="38">
        <f t="shared" si="43"/>
        <v>13239745.236871732</v>
      </c>
      <c r="AH176" s="104"/>
      <c r="AI176" s="104"/>
      <c r="AJ176" s="104"/>
      <c r="AK176" s="104"/>
    </row>
    <row r="177" spans="2:37" s="2" customFormat="1" ht="15" customHeight="1" x14ac:dyDescent="0.25">
      <c r="B177" s="32">
        <v>39083</v>
      </c>
      <c r="C177" s="33">
        <f t="shared" si="44"/>
        <v>2007</v>
      </c>
      <c r="D177" s="34">
        <f>'[1]IGP-DI'!C171</f>
        <v>4.2692728840016958E-3</v>
      </c>
      <c r="E177" s="35">
        <f t="shared" si="36"/>
        <v>2.5603427154407585</v>
      </c>
      <c r="F177" s="35">
        <f t="shared" si="45"/>
        <v>1077.2564297955173</v>
      </c>
      <c r="G177" s="36"/>
      <c r="H177" s="37">
        <v>29794.320000000298</v>
      </c>
      <c r="I177" s="37">
        <f t="shared" si="38"/>
        <v>19698213.120000001</v>
      </c>
      <c r="J177" s="37">
        <f t="shared" si="37"/>
        <v>23217651.325072236</v>
      </c>
      <c r="K177" s="37">
        <f t="shared" si="39"/>
        <v>164151.77600000001</v>
      </c>
      <c r="L177" s="37">
        <f t="shared" si="39"/>
        <v>193480.42770893531</v>
      </c>
      <c r="M177" s="37">
        <f t="shared" si="52"/>
        <v>6820879.5076666642</v>
      </c>
      <c r="N177" s="37">
        <f t="shared" si="46"/>
        <v>13244497.534454918</v>
      </c>
      <c r="O177" s="40">
        <f t="shared" si="53"/>
        <v>21842243.43</v>
      </c>
      <c r="P177" s="37">
        <f t="shared" si="47"/>
        <v>29869523.578054316</v>
      </c>
      <c r="Q177" s="37">
        <f t="shared" si="40"/>
        <v>15021363.922333336</v>
      </c>
      <c r="R177" s="37">
        <f t="shared" si="40"/>
        <v>16625026.043599399</v>
      </c>
      <c r="S177" s="37">
        <f t="shared" si="41"/>
        <v>254520.34577174779</v>
      </c>
      <c r="T177" s="37"/>
      <c r="U177" s="37"/>
      <c r="V177" s="37"/>
      <c r="W177" s="4"/>
      <c r="X177" s="20"/>
      <c r="Y177" s="38">
        <f t="shared" si="48"/>
        <v>180.37158384788751</v>
      </c>
      <c r="Z177" s="38">
        <f t="shared" si="49"/>
        <v>237.27587556000628</v>
      </c>
      <c r="AA177" s="38">
        <f t="shared" si="50"/>
        <v>417.64745940789379</v>
      </c>
      <c r="AB177" s="39"/>
      <c r="AC177" s="38">
        <f t="shared" si="51"/>
        <v>389.87178849530227</v>
      </c>
      <c r="AD177" s="22"/>
      <c r="AE177" s="31"/>
      <c r="AF177" s="38">
        <f t="shared" si="42"/>
        <v>13244497.534454918</v>
      </c>
      <c r="AG177" s="38">
        <f t="shared" si="43"/>
        <v>16625026.043599399</v>
      </c>
      <c r="AH177" s="104"/>
      <c r="AI177" s="104"/>
      <c r="AJ177" s="104"/>
      <c r="AK177" s="104"/>
    </row>
    <row r="178" spans="2:37" s="2" customFormat="1" ht="15" customHeight="1" x14ac:dyDescent="0.25">
      <c r="B178" s="32">
        <v>39114</v>
      </c>
      <c r="C178" s="33">
        <f t="shared" si="44"/>
        <v>2007</v>
      </c>
      <c r="D178" s="34">
        <f>'[1]IGP-DI'!C172</f>
        <v>2.3256488328258218E-3</v>
      </c>
      <c r="E178" s="35">
        <f t="shared" si="36"/>
        <v>2.5264373529024828</v>
      </c>
      <c r="F178" s="35">
        <f t="shared" si="45"/>
        <v>1079.7617499541254</v>
      </c>
      <c r="G178" s="36"/>
      <c r="H178" s="37">
        <v>-12633.670000001788</v>
      </c>
      <c r="I178" s="37">
        <f t="shared" si="38"/>
        <v>19722867.68</v>
      </c>
      <c r="J178" s="37">
        <f t="shared" si="37"/>
        <v>23333535.787311934</v>
      </c>
      <c r="K178" s="37">
        <f t="shared" si="39"/>
        <v>164357.23066666667</v>
      </c>
      <c r="L178" s="37">
        <f t="shared" si="39"/>
        <v>194446.13156093279</v>
      </c>
      <c r="M178" s="37">
        <f t="shared" si="52"/>
        <v>6985031.2836666638</v>
      </c>
      <c r="N178" s="37">
        <f t="shared" si="46"/>
        <v>13495348.357093532</v>
      </c>
      <c r="O178" s="40">
        <f t="shared" si="53"/>
        <v>21872037.75</v>
      </c>
      <c r="P178" s="37">
        <f t="shared" si="47"/>
        <v>30026966.245206628</v>
      </c>
      <c r="Q178" s="37">
        <f t="shared" si="40"/>
        <v>14887006.466333337</v>
      </c>
      <c r="R178" s="37">
        <f t="shared" si="40"/>
        <v>16531617.888113096</v>
      </c>
      <c r="S178" s="37">
        <f t="shared" si="41"/>
        <v>253090.31637089592</v>
      </c>
      <c r="T178" s="37"/>
      <c r="U178" s="37"/>
      <c r="V178" s="37"/>
      <c r="W178" s="4"/>
      <c r="X178" s="20"/>
      <c r="Y178" s="38">
        <f t="shared" si="48"/>
        <v>180.50124945445177</v>
      </c>
      <c r="Z178" s="38">
        <f t="shared" si="49"/>
        <v>234.93971293254384</v>
      </c>
      <c r="AA178" s="38">
        <f t="shared" si="50"/>
        <v>415.44096238699558</v>
      </c>
      <c r="AB178" s="39"/>
      <c r="AC178" s="38">
        <f t="shared" si="51"/>
        <v>427.16859719201585</v>
      </c>
      <c r="AD178" s="22"/>
      <c r="AE178" s="31"/>
      <c r="AF178" s="38">
        <f t="shared" si="42"/>
        <v>13495348.357093532</v>
      </c>
      <c r="AG178" s="38">
        <f t="shared" si="43"/>
        <v>16531617.888113096</v>
      </c>
      <c r="AH178" s="104"/>
      <c r="AI178" s="104"/>
      <c r="AJ178" s="104"/>
      <c r="AK178" s="104"/>
    </row>
    <row r="179" spans="2:37" s="2" customFormat="1" ht="15" customHeight="1" x14ac:dyDescent="0.25">
      <c r="B179" s="32">
        <v>39142</v>
      </c>
      <c r="C179" s="33">
        <f t="shared" si="44"/>
        <v>2007</v>
      </c>
      <c r="D179" s="34">
        <f>'[1]IGP-DI'!C173</f>
        <v>2.1842778285674491E-3</v>
      </c>
      <c r="E179" s="35">
        <f t="shared" si="36"/>
        <v>2.5213407089307833</v>
      </c>
      <c r="F179" s="35">
        <f t="shared" si="45"/>
        <v>1082.1202496046853</v>
      </c>
      <c r="G179" s="36"/>
      <c r="H179" s="37">
        <v>1177169.7300000191</v>
      </c>
      <c r="I179" s="37">
        <f t="shared" si="38"/>
        <v>19710054.009999998</v>
      </c>
      <c r="J179" s="37">
        <f t="shared" si="37"/>
        <v>23374683.58737798</v>
      </c>
      <c r="K179" s="37">
        <f t="shared" si="39"/>
        <v>164250.4500833333</v>
      </c>
      <c r="L179" s="37">
        <f t="shared" si="39"/>
        <v>194789.02989481651</v>
      </c>
      <c r="M179" s="37">
        <f t="shared" si="52"/>
        <v>7149388.5143333301</v>
      </c>
      <c r="N179" s="37">
        <f t="shared" si="46"/>
        <v>13721632.14322863</v>
      </c>
      <c r="O179" s="40">
        <f t="shared" si="53"/>
        <v>21859404.079999998</v>
      </c>
      <c r="P179" s="37">
        <f t="shared" si="47"/>
        <v>30084135.372728202</v>
      </c>
      <c r="Q179" s="37">
        <f t="shared" si="40"/>
        <v>14710015.565666668</v>
      </c>
      <c r="R179" s="37">
        <f t="shared" si="40"/>
        <v>16362503.229499573</v>
      </c>
      <c r="S179" s="37">
        <f t="shared" si="41"/>
        <v>250501.26049378008</v>
      </c>
      <c r="T179" s="37"/>
      <c r="U179" s="37"/>
      <c r="V179" s="37"/>
      <c r="W179" s="4"/>
      <c r="X179" s="20"/>
      <c r="Y179" s="38">
        <f t="shared" si="48"/>
        <v>180.40000944939223</v>
      </c>
      <c r="Z179" s="38">
        <f t="shared" si="49"/>
        <v>231.99679049977723</v>
      </c>
      <c r="AA179" s="38">
        <f t="shared" si="50"/>
        <v>412.39679994916946</v>
      </c>
      <c r="AB179" s="39"/>
      <c r="AC179" s="38">
        <f t="shared" si="51"/>
        <v>-677.81567521031093</v>
      </c>
      <c r="AD179" s="22"/>
      <c r="AE179" s="31"/>
      <c r="AF179" s="38">
        <f t="shared" si="42"/>
        <v>13721632.14322863</v>
      </c>
      <c r="AG179" s="38">
        <f t="shared" si="43"/>
        <v>16362503.229499573</v>
      </c>
      <c r="AH179" s="104"/>
      <c r="AI179" s="104"/>
      <c r="AJ179" s="104"/>
      <c r="AK179" s="104"/>
    </row>
    <row r="180" spans="2:37" s="2" customFormat="1" ht="15" customHeight="1" x14ac:dyDescent="0.25">
      <c r="B180" s="32">
        <v>39173</v>
      </c>
      <c r="C180" s="33">
        <f t="shared" si="44"/>
        <v>2007</v>
      </c>
      <c r="D180" s="34">
        <f>'[1]IGP-DI'!C174</f>
        <v>1.3596722929964944E-3</v>
      </c>
      <c r="E180" s="35">
        <f t="shared" si="36"/>
        <v>2.4957047269587762</v>
      </c>
      <c r="F180" s="35">
        <f t="shared" si="45"/>
        <v>1083.5915785257632</v>
      </c>
      <c r="G180" s="36"/>
      <c r="H180" s="37">
        <v>-1002.4299999959767</v>
      </c>
      <c r="I180" s="37">
        <f t="shared" si="38"/>
        <v>20886837.520000018</v>
      </c>
      <c r="J180" s="37">
        <f t="shared" si="37"/>
        <v>24604507.594020784</v>
      </c>
      <c r="K180" s="37">
        <f t="shared" si="39"/>
        <v>174056.9793333335</v>
      </c>
      <c r="L180" s="37">
        <f t="shared" si="39"/>
        <v>205037.56328350652</v>
      </c>
      <c r="M180" s="37">
        <f t="shared" si="52"/>
        <v>7313638.9644166632</v>
      </c>
      <c r="N180" s="37">
        <f t="shared" si="46"/>
        <v>13946818.503344905</v>
      </c>
      <c r="O180" s="40">
        <f t="shared" si="53"/>
        <v>23036573.810000017</v>
      </c>
      <c r="P180" s="37">
        <f t="shared" si="47"/>
        <v>31329588.478356194</v>
      </c>
      <c r="Q180" s="37">
        <f t="shared" si="40"/>
        <v>15722934.845583353</v>
      </c>
      <c r="R180" s="37">
        <f t="shared" si="40"/>
        <v>17382769.975011289</v>
      </c>
      <c r="S180" s="37">
        <f t="shared" si="41"/>
        <v>266121.00413604843</v>
      </c>
      <c r="T180" s="37"/>
      <c r="U180" s="37"/>
      <c r="V180" s="37"/>
      <c r="W180" s="4"/>
      <c r="X180" s="20"/>
      <c r="Y180" s="38">
        <f t="shared" si="48"/>
        <v>189.47761430248607</v>
      </c>
      <c r="Z180" s="38">
        <f t="shared" si="49"/>
        <v>245.92553760385354</v>
      </c>
      <c r="AA180" s="38">
        <f t="shared" si="50"/>
        <v>435.40315190633964</v>
      </c>
      <c r="AB180" s="39"/>
      <c r="AC180" s="38">
        <f t="shared" si="51"/>
        <v>436.32950921308276</v>
      </c>
      <c r="AD180" s="22"/>
      <c r="AE180" s="31"/>
      <c r="AF180" s="38">
        <f t="shared" si="42"/>
        <v>13946818.503344905</v>
      </c>
      <c r="AG180" s="38">
        <f t="shared" si="43"/>
        <v>17382769.975011289</v>
      </c>
      <c r="AH180" s="104"/>
      <c r="AI180" s="104"/>
      <c r="AJ180" s="104"/>
      <c r="AK180" s="104"/>
    </row>
    <row r="181" spans="2:37" s="2" customFormat="1" ht="15" customHeight="1" x14ac:dyDescent="0.25">
      <c r="B181" s="32">
        <v>39203</v>
      </c>
      <c r="C181" s="33">
        <f t="shared" si="44"/>
        <v>2007</v>
      </c>
      <c r="D181" s="34">
        <f>'[1]IGP-DI'!C175</f>
        <v>1.565391866881205E-3</v>
      </c>
      <c r="E181" s="35">
        <f t="shared" si="36"/>
        <v>2.4850043273941962</v>
      </c>
      <c r="F181" s="35">
        <f t="shared" si="45"/>
        <v>1085.2878239698084</v>
      </c>
      <c r="G181" s="36"/>
      <c r="H181" s="37">
        <v>47153.329999998212</v>
      </c>
      <c r="I181" s="37">
        <f t="shared" si="38"/>
        <v>20594835.090000022</v>
      </c>
      <c r="J181" s="37">
        <f t="shared" si="37"/>
        <v>23910707.792757899</v>
      </c>
      <c r="K181" s="37">
        <f t="shared" si="39"/>
        <v>171623.62575000018</v>
      </c>
      <c r="L181" s="37">
        <f t="shared" si="39"/>
        <v>199255.89827298248</v>
      </c>
      <c r="M181" s="37">
        <f t="shared" si="52"/>
        <v>7487695.9437499968</v>
      </c>
      <c r="N181" s="37">
        <f t="shared" si="46"/>
        <v>14171097.953216681</v>
      </c>
      <c r="O181" s="40">
        <f t="shared" si="53"/>
        <v>23035571.380000021</v>
      </c>
      <c r="P181" s="37">
        <f t="shared" si="47"/>
        <v>31371182.658784904</v>
      </c>
      <c r="Q181" s="37">
        <f t="shared" si="40"/>
        <v>15547875.436250024</v>
      </c>
      <c r="R181" s="37">
        <f t="shared" si="40"/>
        <v>17200084.705568224</v>
      </c>
      <c r="S181" s="37">
        <f t="shared" si="41"/>
        <v>263324.18939277442</v>
      </c>
      <c r="T181" s="37"/>
      <c r="U181" s="37"/>
      <c r="V181" s="37"/>
      <c r="W181" s="4"/>
      <c r="X181" s="20"/>
      <c r="Y181" s="38">
        <f t="shared" si="48"/>
        <v>183.88468701839861</v>
      </c>
      <c r="Z181" s="38">
        <f t="shared" si="49"/>
        <v>243.01055361747044</v>
      </c>
      <c r="AA181" s="38">
        <f t="shared" si="50"/>
        <v>426.89524063586907</v>
      </c>
      <c r="AB181" s="39"/>
      <c r="AC181" s="38">
        <f t="shared" si="51"/>
        <v>383.37946316540297</v>
      </c>
      <c r="AD181" s="22"/>
      <c r="AE181" s="31"/>
      <c r="AF181" s="38">
        <f t="shared" si="42"/>
        <v>14171097.953216681</v>
      </c>
      <c r="AG181" s="38">
        <f t="shared" si="43"/>
        <v>17200084.705568224</v>
      </c>
      <c r="AH181" s="104"/>
      <c r="AI181" s="104"/>
      <c r="AJ181" s="104"/>
      <c r="AK181" s="104"/>
    </row>
    <row r="182" spans="2:37" s="2" customFormat="1" ht="15" customHeight="1" x14ac:dyDescent="0.25">
      <c r="B182" s="32">
        <v>39234</v>
      </c>
      <c r="C182" s="33">
        <f t="shared" si="44"/>
        <v>2007</v>
      </c>
      <c r="D182" s="34">
        <f>'[1]IGP-DI'!C176</f>
        <v>2.6106654462452195E-3</v>
      </c>
      <c r="E182" s="35">
        <f t="shared" si="36"/>
        <v>2.4839940383230306</v>
      </c>
      <c r="F182" s="35">
        <f t="shared" si="45"/>
        <v>1088.1211473910771</v>
      </c>
      <c r="G182" s="36"/>
      <c r="H182" s="37">
        <v>1152567.6999999993</v>
      </c>
      <c r="I182" s="37">
        <f t="shared" si="38"/>
        <v>20601389.060000021</v>
      </c>
      <c r="J182" s="37">
        <f t="shared" si="37"/>
        <v>23894474.978417899</v>
      </c>
      <c r="K182" s="37">
        <f t="shared" si="39"/>
        <v>171678.24216666684</v>
      </c>
      <c r="L182" s="37">
        <f t="shared" si="39"/>
        <v>199120.62482014915</v>
      </c>
      <c r="M182" s="37">
        <f t="shared" si="52"/>
        <v>7659319.5694999974</v>
      </c>
      <c r="N182" s="37">
        <f t="shared" si="46"/>
        <v>14392849.08653299</v>
      </c>
      <c r="O182" s="40">
        <f t="shared" si="53"/>
        <v>23082724.71000002</v>
      </c>
      <c r="P182" s="37">
        <f t="shared" si="47"/>
        <v>31467517.996412687</v>
      </c>
      <c r="Q182" s="37">
        <f t="shared" si="40"/>
        <v>15423405.140500022</v>
      </c>
      <c r="R182" s="37">
        <f t="shared" si="40"/>
        <v>17074668.909879699</v>
      </c>
      <c r="S182" s="37">
        <f t="shared" si="41"/>
        <v>261404.13996848062</v>
      </c>
      <c r="T182" s="37"/>
      <c r="U182" s="37"/>
      <c r="V182" s="37"/>
      <c r="W182" s="4"/>
      <c r="X182" s="20"/>
      <c r="Y182" s="38">
        <f t="shared" si="48"/>
        <v>183.47264239250185</v>
      </c>
      <c r="Z182" s="38">
        <f t="shared" si="49"/>
        <v>240.86157993766696</v>
      </c>
      <c r="AA182" s="38">
        <f t="shared" si="50"/>
        <v>424.33422233016881</v>
      </c>
      <c r="AB182" s="39"/>
      <c r="AC182" s="38">
        <f t="shared" si="51"/>
        <v>-637.65843486568156</v>
      </c>
      <c r="AD182" s="22"/>
      <c r="AE182" s="31"/>
      <c r="AF182" s="38">
        <f t="shared" si="42"/>
        <v>14392849.08653299</v>
      </c>
      <c r="AG182" s="38">
        <f t="shared" si="43"/>
        <v>17074668.909879699</v>
      </c>
      <c r="AH182" s="104"/>
      <c r="AI182" s="104"/>
      <c r="AJ182" s="104"/>
      <c r="AK182" s="104"/>
    </row>
    <row r="183" spans="2:37" s="2" customFormat="1" ht="15" customHeight="1" x14ac:dyDescent="0.25">
      <c r="B183" s="32">
        <v>39264</v>
      </c>
      <c r="C183" s="33">
        <f t="shared" si="44"/>
        <v>2007</v>
      </c>
      <c r="D183" s="34">
        <f>'[1]IGP-DI'!C177</f>
        <v>3.7321145586919346E-3</v>
      </c>
      <c r="E183" s="35">
        <f t="shared" si="36"/>
        <v>2.4759962324813949</v>
      </c>
      <c r="F183" s="35">
        <f t="shared" si="45"/>
        <v>1092.182140166876</v>
      </c>
      <c r="G183" s="36"/>
      <c r="H183" s="37">
        <v>352816.13999998942</v>
      </c>
      <c r="I183" s="37">
        <f t="shared" si="38"/>
        <v>21750408.26000002</v>
      </c>
      <c r="J183" s="37">
        <f t="shared" si="37"/>
        <v>25103617.674424086</v>
      </c>
      <c r="K183" s="37">
        <f t="shared" si="39"/>
        <v>181253.40216666684</v>
      </c>
      <c r="L183" s="37">
        <f t="shared" si="39"/>
        <v>209196.81395353406</v>
      </c>
      <c r="M183" s="37">
        <f t="shared" si="52"/>
        <v>7830997.8116666647</v>
      </c>
      <c r="N183" s="37">
        <f t="shared" si="46"/>
        <v>14630064.462471224</v>
      </c>
      <c r="O183" s="40">
        <f t="shared" si="53"/>
        <v>24235292.410000019</v>
      </c>
      <c r="P183" s="37">
        <f t="shared" si="47"/>
        <v>32705245.826993868</v>
      </c>
      <c r="Q183" s="37">
        <f t="shared" si="40"/>
        <v>16404294.598333355</v>
      </c>
      <c r="R183" s="37">
        <f t="shared" si="40"/>
        <v>18075181.364522643</v>
      </c>
      <c r="S183" s="37">
        <f t="shared" si="41"/>
        <v>276721.45587745041</v>
      </c>
      <c r="T183" s="37"/>
      <c r="U183" s="37"/>
      <c r="V183" s="37"/>
      <c r="W183" s="4"/>
      <c r="X183" s="20"/>
      <c r="Y183" s="38">
        <f t="shared" si="48"/>
        <v>192.25507605941925</v>
      </c>
      <c r="Z183" s="38">
        <f t="shared" si="49"/>
        <v>254.31125618772217</v>
      </c>
      <c r="AA183" s="38">
        <f t="shared" si="50"/>
        <v>446.56633224714142</v>
      </c>
      <c r="AB183" s="39"/>
      <c r="AC183" s="38">
        <f t="shared" si="51"/>
        <v>122.32289589272852</v>
      </c>
      <c r="AD183" s="22"/>
      <c r="AE183" s="31"/>
      <c r="AF183" s="38">
        <f t="shared" si="42"/>
        <v>14630064.462471224</v>
      </c>
      <c r="AG183" s="38">
        <f t="shared" si="43"/>
        <v>18075181.364522643</v>
      </c>
      <c r="AH183" s="104"/>
      <c r="AI183" s="104"/>
      <c r="AJ183" s="104"/>
      <c r="AK183" s="104"/>
    </row>
    <row r="184" spans="2:37" s="2" customFormat="1" ht="15" customHeight="1" x14ac:dyDescent="0.25">
      <c r="B184" s="32">
        <v>39295</v>
      </c>
      <c r="C184" s="33">
        <f t="shared" si="44"/>
        <v>2007</v>
      </c>
      <c r="D184" s="34">
        <f>'[1]IGP-DI'!C178</f>
        <v>1.3920509798986513E-2</v>
      </c>
      <c r="E184" s="35">
        <f t="shared" si="36"/>
        <v>2.508278497134369</v>
      </c>
      <c r="F184" s="35">
        <f t="shared" si="45"/>
        <v>1107.3858723513472</v>
      </c>
      <c r="G184" s="36"/>
      <c r="H184" s="37">
        <v>127895.96999999881</v>
      </c>
      <c r="I184" s="37">
        <f t="shared" si="38"/>
        <v>22102900.40000001</v>
      </c>
      <c r="J184" s="37">
        <f t="shared" si="37"/>
        <v>25550637.918895941</v>
      </c>
      <c r="K184" s="37">
        <f t="shared" si="39"/>
        <v>184190.83666666676</v>
      </c>
      <c r="L184" s="37">
        <f t="shared" si="39"/>
        <v>212921.98265746617</v>
      </c>
      <c r="M184" s="37">
        <f t="shared" si="52"/>
        <v>8012251.2138333311</v>
      </c>
      <c r="N184" s="37">
        <f t="shared" si="46"/>
        <v>14894643.099474736</v>
      </c>
      <c r="O184" s="40">
        <f t="shared" si="53"/>
        <v>24588108.550000008</v>
      </c>
      <c r="P184" s="37">
        <f t="shared" si="47"/>
        <v>33181438.441343017</v>
      </c>
      <c r="Q184" s="37">
        <f t="shared" si="40"/>
        <v>16575857.336166676</v>
      </c>
      <c r="R184" s="37">
        <f t="shared" si="40"/>
        <v>18286795.341868281</v>
      </c>
      <c r="S184" s="37">
        <f t="shared" si="41"/>
        <v>279961.15382095426</v>
      </c>
      <c r="T184" s="37"/>
      <c r="U184" s="37"/>
      <c r="V184" s="37"/>
      <c r="W184" s="4"/>
      <c r="X184" s="20"/>
      <c r="Y184" s="38">
        <f t="shared" si="48"/>
        <v>194.95098374794293</v>
      </c>
      <c r="Z184" s="38">
        <f t="shared" si="49"/>
        <v>256.3319280959663</v>
      </c>
      <c r="AA184" s="38">
        <f t="shared" si="50"/>
        <v>451.28291184390923</v>
      </c>
      <c r="AB184" s="39"/>
      <c r="AC184" s="38">
        <f t="shared" si="51"/>
        <v>334.18159211306522</v>
      </c>
      <c r="AD184" s="22"/>
      <c r="AE184" s="31"/>
      <c r="AF184" s="38">
        <f t="shared" si="42"/>
        <v>14894643.099474736</v>
      </c>
      <c r="AG184" s="38">
        <f t="shared" si="43"/>
        <v>18286795.341868281</v>
      </c>
      <c r="AH184" s="104"/>
      <c r="AI184" s="104"/>
      <c r="AJ184" s="104"/>
      <c r="AK184" s="104"/>
    </row>
    <row r="185" spans="2:37" s="2" customFormat="1" ht="15" customHeight="1" x14ac:dyDescent="0.25">
      <c r="B185" s="32">
        <v>39326</v>
      </c>
      <c r="C185" s="33">
        <f t="shared" si="44"/>
        <v>2007</v>
      </c>
      <c r="D185" s="34">
        <f>'[1]IGP-DI'!C179</f>
        <v>1.1672943200891295E-2</v>
      </c>
      <c r="E185" s="35">
        <f t="shared" si="36"/>
        <v>2.5386711781861453</v>
      </c>
      <c r="F185" s="35">
        <f t="shared" si="45"/>
        <v>1120.3123247407739</v>
      </c>
      <c r="G185" s="36"/>
      <c r="H185" s="37">
        <v>-20485.390000000596</v>
      </c>
      <c r="I185" s="37">
        <f t="shared" si="38"/>
        <v>22230796.370000008</v>
      </c>
      <c r="J185" s="37">
        <f t="shared" si="37"/>
        <v>26035992.171519924</v>
      </c>
      <c r="K185" s="37">
        <f t="shared" si="39"/>
        <v>185256.63641666673</v>
      </c>
      <c r="L185" s="37">
        <f t="shared" si="39"/>
        <v>216966.60142933269</v>
      </c>
      <c r="M185" s="37">
        <f t="shared" si="52"/>
        <v>8196442.050499998</v>
      </c>
      <c r="N185" s="37">
        <f t="shared" si="46"/>
        <v>15317870.08989685</v>
      </c>
      <c r="O185" s="40">
        <f t="shared" si="53"/>
        <v>24716004.520000007</v>
      </c>
      <c r="P185" s="37">
        <f t="shared" si="47"/>
        <v>33773017.327413835</v>
      </c>
      <c r="Q185" s="37">
        <f t="shared" si="40"/>
        <v>16519562.469500009</v>
      </c>
      <c r="R185" s="37">
        <f t="shared" si="40"/>
        <v>18455147.237516984</v>
      </c>
      <c r="S185" s="37">
        <f t="shared" si="41"/>
        <v>282538.5322009619</v>
      </c>
      <c r="T185" s="37"/>
      <c r="U185" s="37"/>
      <c r="V185" s="37"/>
      <c r="W185" s="4"/>
      <c r="X185" s="20"/>
      <c r="Y185" s="38">
        <f t="shared" si="48"/>
        <v>195.92682807903327</v>
      </c>
      <c r="Z185" s="38">
        <f t="shared" si="49"/>
        <v>255.14009096128251</v>
      </c>
      <c r="AA185" s="38">
        <f t="shared" si="50"/>
        <v>451.06691904031578</v>
      </c>
      <c r="AB185" s="39"/>
      <c r="AC185" s="38">
        <f t="shared" si="51"/>
        <v>469.5657914852959</v>
      </c>
      <c r="AD185" s="22"/>
      <c r="AE185" s="31"/>
      <c r="AF185" s="38">
        <f t="shared" si="42"/>
        <v>15317870.08989685</v>
      </c>
      <c r="AG185" s="38">
        <f t="shared" si="43"/>
        <v>18455147.237516984</v>
      </c>
      <c r="AH185" s="104"/>
      <c r="AI185" s="104"/>
      <c r="AJ185" s="104"/>
      <c r="AK185" s="104"/>
    </row>
    <row r="186" spans="2:37" s="2" customFormat="1" ht="15" customHeight="1" x14ac:dyDescent="0.25">
      <c r="B186" s="32">
        <v>39356</v>
      </c>
      <c r="C186" s="33">
        <f t="shared" si="44"/>
        <v>2007</v>
      </c>
      <c r="D186" s="34">
        <f>'[1]IGP-DI'!C180</f>
        <v>7.4588785750335784E-3</v>
      </c>
      <c r="E186" s="35">
        <f t="shared" si="36"/>
        <v>2.5426140561994668</v>
      </c>
      <c r="F186" s="35">
        <f t="shared" si="45"/>
        <v>1128.668598337129</v>
      </c>
      <c r="G186" s="36"/>
      <c r="H186" s="37">
        <v>199747.41999999061</v>
      </c>
      <c r="I186" s="37">
        <f t="shared" si="38"/>
        <v>22210310.980000008</v>
      </c>
      <c r="J186" s="37">
        <f t="shared" si="37"/>
        <v>26319184.314523008</v>
      </c>
      <c r="K186" s="37">
        <f t="shared" si="39"/>
        <v>185085.92483333341</v>
      </c>
      <c r="L186" s="37">
        <f t="shared" si="39"/>
        <v>219326.53595435841</v>
      </c>
      <c r="M186" s="37">
        <f t="shared" si="52"/>
        <v>8381698.6869166652</v>
      </c>
      <c r="N186" s="37">
        <f t="shared" si="46"/>
        <v>15716173.957659155</v>
      </c>
      <c r="O186" s="40">
        <f t="shared" si="53"/>
        <v>24695519.130000006</v>
      </c>
      <c r="P186" s="37">
        <f t="shared" si="47"/>
        <v>34146523.325605534</v>
      </c>
      <c r="Q186" s="37">
        <f t="shared" si="40"/>
        <v>16313820.443083342</v>
      </c>
      <c r="R186" s="37">
        <f t="shared" si="40"/>
        <v>18430349.367946379</v>
      </c>
      <c r="S186" s="37">
        <f t="shared" si="41"/>
        <v>282158.88994831452</v>
      </c>
      <c r="T186" s="37"/>
      <c r="U186" s="37"/>
      <c r="V186" s="37"/>
      <c r="W186" s="4"/>
      <c r="X186" s="20"/>
      <c r="Y186" s="38">
        <f t="shared" si="48"/>
        <v>195.77267080865846</v>
      </c>
      <c r="Z186" s="38">
        <f t="shared" si="49"/>
        <v>251.85734702472593</v>
      </c>
      <c r="AA186" s="38">
        <f t="shared" si="50"/>
        <v>447.63001783338439</v>
      </c>
      <c r="AB186" s="39"/>
      <c r="AC186" s="38">
        <f t="shared" si="51"/>
        <v>269.33382704015207</v>
      </c>
      <c r="AD186" s="22"/>
      <c r="AE186" s="31"/>
      <c r="AF186" s="38">
        <f t="shared" si="42"/>
        <v>15716173.957659155</v>
      </c>
      <c r="AG186" s="38">
        <f t="shared" si="43"/>
        <v>18430349.367946379</v>
      </c>
      <c r="AH186" s="104"/>
      <c r="AI186" s="104"/>
      <c r="AJ186" s="104"/>
      <c r="AK186" s="104"/>
    </row>
    <row r="187" spans="2:37" s="2" customFormat="1" ht="15" customHeight="1" x14ac:dyDescent="0.25">
      <c r="B187" s="32">
        <v>39387</v>
      </c>
      <c r="C187" s="33">
        <f t="shared" si="44"/>
        <v>2007</v>
      </c>
      <c r="D187" s="34">
        <f>'[1]IGP-DI'!C181</f>
        <v>1.0495200770533897E-2</v>
      </c>
      <c r="E187" s="35">
        <f t="shared" si="36"/>
        <v>2.5605419848934372</v>
      </c>
      <c r="F187" s="35">
        <f t="shared" si="45"/>
        <v>1140.5142018800743</v>
      </c>
      <c r="G187" s="36"/>
      <c r="H187" s="37">
        <v>567569.63000000268</v>
      </c>
      <c r="I187" s="37">
        <f t="shared" si="38"/>
        <v>22408213.18</v>
      </c>
      <c r="J187" s="37">
        <f t="shared" si="37"/>
        <v>26712041.543961629</v>
      </c>
      <c r="K187" s="37">
        <f t="shared" si="39"/>
        <v>186735.10983333332</v>
      </c>
      <c r="L187" s="37">
        <f t="shared" si="39"/>
        <v>222600.34619968024</v>
      </c>
      <c r="M187" s="37">
        <f t="shared" si="52"/>
        <v>8566784.6117499992</v>
      </c>
      <c r="N187" s="37">
        <f t="shared" si="46"/>
        <v>16054361.456827763</v>
      </c>
      <c r="O187" s="40">
        <f t="shared" si="53"/>
        <v>24895266.549999997</v>
      </c>
      <c r="P187" s="37">
        <f t="shared" si="47"/>
        <v>34602455.40860223</v>
      </c>
      <c r="Q187" s="37">
        <f t="shared" si="40"/>
        <v>16328481.938249998</v>
      </c>
      <c r="R187" s="37">
        <f t="shared" si="40"/>
        <v>18548093.951774467</v>
      </c>
      <c r="S187" s="37">
        <f t="shared" si="41"/>
        <v>283961.49718093377</v>
      </c>
      <c r="T187" s="37"/>
      <c r="U187" s="37"/>
      <c r="V187" s="37"/>
      <c r="W187" s="4"/>
      <c r="X187" s="20"/>
      <c r="Y187" s="38">
        <f t="shared" si="48"/>
        <v>197.2238321573206</v>
      </c>
      <c r="Z187" s="38">
        <f t="shared" si="49"/>
        <v>251.58979136949071</v>
      </c>
      <c r="AA187" s="38">
        <f t="shared" si="50"/>
        <v>448.81362352681128</v>
      </c>
      <c r="AB187" s="39"/>
      <c r="AC187" s="38">
        <f t="shared" si="51"/>
        <v>-54.052878505942033</v>
      </c>
      <c r="AD187" s="22"/>
      <c r="AE187" s="31"/>
      <c r="AF187" s="38">
        <f t="shared" si="42"/>
        <v>16054361.456827763</v>
      </c>
      <c r="AG187" s="38">
        <f t="shared" si="43"/>
        <v>18548093.951774467</v>
      </c>
      <c r="AH187" s="104"/>
      <c r="AI187" s="104"/>
      <c r="AJ187" s="104"/>
      <c r="AK187" s="104"/>
    </row>
    <row r="188" spans="2:37" s="26" customFormat="1" ht="15" customHeight="1" x14ac:dyDescent="0.25">
      <c r="B188" s="41">
        <v>39417</v>
      </c>
      <c r="C188" s="33">
        <f t="shared" si="44"/>
        <v>2007</v>
      </c>
      <c r="D188" s="34">
        <f>'[1]IGP-DI'!C182</f>
        <v>1.4749383730484844E-2</v>
      </c>
      <c r="E188" s="43">
        <f t="shared" si="36"/>
        <v>2.5769105035090565</v>
      </c>
      <c r="F188" s="43">
        <f t="shared" si="45"/>
        <v>1157.3360834936711</v>
      </c>
      <c r="G188" s="44">
        <f>F188/F176-1</f>
        <v>7.8923304522051874E-2</v>
      </c>
      <c r="H188" s="37">
        <v>1614313.0800000019</v>
      </c>
      <c r="I188" s="37">
        <f t="shared" si="38"/>
        <v>22974093.900000002</v>
      </c>
      <c r="J188" s="40">
        <f t="shared" si="37"/>
        <v>27561591.645210754</v>
      </c>
      <c r="K188" s="37">
        <f t="shared" si="39"/>
        <v>191450.78250000003</v>
      </c>
      <c r="L188" s="40">
        <f t="shared" si="39"/>
        <v>229679.93037675627</v>
      </c>
      <c r="M188" s="37">
        <f t="shared" si="52"/>
        <v>8753519.7215833329</v>
      </c>
      <c r="N188" s="40">
        <f t="shared" si="46"/>
        <v>16447791.785084529</v>
      </c>
      <c r="O188" s="40">
        <f t="shared" si="53"/>
        <v>25462836.18</v>
      </c>
      <c r="P188" s="40">
        <f t="shared" si="47"/>
        <v>35539141.512487069</v>
      </c>
      <c r="Q188" s="37">
        <f t="shared" si="40"/>
        <v>16709316.458416667</v>
      </c>
      <c r="R188" s="40">
        <f t="shared" si="40"/>
        <v>19091349.727402538</v>
      </c>
      <c r="S188" s="40">
        <f t="shared" si="41"/>
        <v>292278.45545172028</v>
      </c>
      <c r="T188" s="40">
        <f t="shared" ref="T188" si="58">SUM(S177:S188)</f>
        <v>3246581.2406140622</v>
      </c>
      <c r="U188" s="40">
        <f>SUM(L177:L188)</f>
        <v>2496821.8861124506</v>
      </c>
      <c r="V188" s="40">
        <f t="shared" ref="V188" si="59">T188+U188</f>
        <v>5743403.1267265128</v>
      </c>
      <c r="W188" s="49"/>
      <c r="X188" s="50"/>
      <c r="Y188" s="38">
        <f t="shared" si="48"/>
        <v>201.38278856864883</v>
      </c>
      <c r="Z188" s="38">
        <f t="shared" si="49"/>
        <v>256.26901880740763</v>
      </c>
      <c r="AA188" s="38">
        <f t="shared" si="50"/>
        <v>457.65180737605647</v>
      </c>
      <c r="AB188" s="39"/>
      <c r="AC188" s="38">
        <f t="shared" si="51"/>
        <v>-957.77386407888594</v>
      </c>
      <c r="AD188" s="51"/>
      <c r="AE188" s="31"/>
      <c r="AF188" s="38">
        <f t="shared" si="42"/>
        <v>16447791.785084529</v>
      </c>
      <c r="AG188" s="38">
        <f t="shared" si="43"/>
        <v>19091349.727402538</v>
      </c>
      <c r="AH188" s="104"/>
      <c r="AI188" s="104"/>
      <c r="AJ188" s="104"/>
      <c r="AK188" s="104"/>
    </row>
    <row r="189" spans="2:37" s="2" customFormat="1" ht="15" customHeight="1" x14ac:dyDescent="0.25">
      <c r="B189" s="32">
        <v>39448</v>
      </c>
      <c r="C189" s="33">
        <f t="shared" si="44"/>
        <v>2008</v>
      </c>
      <c r="D189" s="34">
        <f>'[1]IGP-DI'!C183</f>
        <v>9.8627474796550985E-3</v>
      </c>
      <c r="E189" s="45">
        <f t="shared" si="36"/>
        <v>2.584457569163821</v>
      </c>
      <c r="F189" s="45">
        <f t="shared" si="45"/>
        <v>1168.7505970342622</v>
      </c>
      <c r="G189" s="36"/>
      <c r="H189" s="46">
        <v>156531.20000000001</v>
      </c>
      <c r="I189" s="46">
        <f t="shared" si="38"/>
        <v>24400245.310000002</v>
      </c>
      <c r="J189" s="46">
        <f t="shared" si="37"/>
        <v>29121355.55590615</v>
      </c>
      <c r="K189" s="46">
        <f t="shared" si="39"/>
        <v>203335.37758333335</v>
      </c>
      <c r="L189" s="46">
        <f t="shared" si="39"/>
        <v>242677.9629658846</v>
      </c>
      <c r="M189" s="46">
        <f t="shared" si="52"/>
        <v>8944970.5040833335</v>
      </c>
      <c r="N189" s="46">
        <f t="shared" si="46"/>
        <v>16923454.14544693</v>
      </c>
      <c r="O189" s="47">
        <f t="shared" si="53"/>
        <v>27077149.260000002</v>
      </c>
      <c r="P189" s="46">
        <f t="shared" si="47"/>
        <v>37701445.151184805</v>
      </c>
      <c r="Q189" s="46">
        <f t="shared" si="40"/>
        <v>18132178.75591667</v>
      </c>
      <c r="R189" s="46">
        <f t="shared" si="40"/>
        <v>20777991.005737875</v>
      </c>
      <c r="S189" s="46">
        <f t="shared" si="41"/>
        <v>318100.04034602403</v>
      </c>
      <c r="T189" s="46"/>
      <c r="U189" s="46"/>
      <c r="V189" s="46"/>
      <c r="W189" s="4"/>
      <c r="X189" s="20"/>
      <c r="Y189" s="38">
        <f t="shared" si="48"/>
        <v>209.68668170554943</v>
      </c>
      <c r="Z189" s="38">
        <f t="shared" si="49"/>
        <v>274.85537250836398</v>
      </c>
      <c r="AA189" s="38">
        <f t="shared" si="50"/>
        <v>484.54205421391339</v>
      </c>
      <c r="AB189" s="39"/>
      <c r="AC189" s="38">
        <f t="shared" si="51"/>
        <v>349.29076270706219</v>
      </c>
      <c r="AD189" s="22"/>
      <c r="AE189" s="31"/>
      <c r="AF189" s="38">
        <f t="shared" si="42"/>
        <v>16923454.14544693</v>
      </c>
      <c r="AG189" s="38">
        <f t="shared" si="43"/>
        <v>20777991.005737875</v>
      </c>
      <c r="AH189" s="104"/>
      <c r="AI189" s="104"/>
      <c r="AJ189" s="104"/>
      <c r="AK189" s="104"/>
    </row>
    <row r="190" spans="2:37" s="2" customFormat="1" ht="15" customHeight="1" x14ac:dyDescent="0.25">
      <c r="B190" s="32">
        <v>39479</v>
      </c>
      <c r="C190" s="33">
        <f t="shared" si="44"/>
        <v>2008</v>
      </c>
      <c r="D190" s="34">
        <f>'[1]IGP-DI'!C184</f>
        <v>3.792708057700489E-3</v>
      </c>
      <c r="E190" s="45">
        <f t="shared" si="36"/>
        <v>2.5716457360413072</v>
      </c>
      <c r="F190" s="45">
        <f t="shared" si="45"/>
        <v>1173.1833268410762</v>
      </c>
      <c r="G190" s="36"/>
      <c r="H190" s="46">
        <v>-4447.7300000000032</v>
      </c>
      <c r="I190" s="46">
        <f t="shared" si="38"/>
        <v>24556776.510000002</v>
      </c>
      <c r="J190" s="46">
        <f t="shared" si="37"/>
        <v>29566647.15971759</v>
      </c>
      <c r="K190" s="46">
        <f t="shared" si="39"/>
        <v>204639.80425000002</v>
      </c>
      <c r="L190" s="46">
        <f t="shared" si="39"/>
        <v>246388.7263309799</v>
      </c>
      <c r="M190" s="46">
        <f t="shared" si="52"/>
        <v>9148305.8816666678</v>
      </c>
      <c r="N190" s="46">
        <f t="shared" si="46"/>
        <v>17335437.33460049</v>
      </c>
      <c r="O190" s="47">
        <f t="shared" si="53"/>
        <v>27233680.460000001</v>
      </c>
      <c r="P190" s="46">
        <f t="shared" si="47"/>
        <v>38231360.012027301</v>
      </c>
      <c r="Q190" s="46">
        <f t="shared" si="40"/>
        <v>18085374.578333333</v>
      </c>
      <c r="R190" s="46">
        <f t="shared" si="40"/>
        <v>20895922.677426811</v>
      </c>
      <c r="S190" s="46">
        <f t="shared" si="41"/>
        <v>319905.5117947298</v>
      </c>
      <c r="T190" s="46"/>
      <c r="U190" s="46"/>
      <c r="V190" s="46"/>
      <c r="W190" s="4"/>
      <c r="X190" s="20"/>
      <c r="Y190" s="38">
        <f t="shared" si="48"/>
        <v>210.81377580143982</v>
      </c>
      <c r="Z190" s="38">
        <f t="shared" si="49"/>
        <v>273.7158060979811</v>
      </c>
      <c r="AA190" s="38">
        <f t="shared" si="50"/>
        <v>484.52958189942092</v>
      </c>
      <c r="AB190" s="39"/>
      <c r="AC190" s="38">
        <f t="shared" si="51"/>
        <v>488.3351243404569</v>
      </c>
      <c r="AD190" s="22"/>
      <c r="AE190" s="31"/>
      <c r="AF190" s="38">
        <f t="shared" si="42"/>
        <v>17335437.33460049</v>
      </c>
      <c r="AG190" s="38">
        <f t="shared" si="43"/>
        <v>20895922.677426811</v>
      </c>
      <c r="AH190" s="104"/>
      <c r="AI190" s="104"/>
      <c r="AJ190" s="104"/>
      <c r="AK190" s="104"/>
    </row>
    <row r="191" spans="2:37" s="2" customFormat="1" ht="15" customHeight="1" x14ac:dyDescent="0.25">
      <c r="B191" s="32">
        <v>39508</v>
      </c>
      <c r="C191" s="33">
        <f t="shared" si="44"/>
        <v>2008</v>
      </c>
      <c r="D191" s="34">
        <f>'[1]IGP-DI'!C185</f>
        <v>7.0188892261648927E-3</v>
      </c>
      <c r="E191" s="45">
        <f t="shared" si="36"/>
        <v>2.5891816769016991</v>
      </c>
      <c r="F191" s="45">
        <f t="shared" si="45"/>
        <v>1181.4177706541573</v>
      </c>
      <c r="G191" s="36"/>
      <c r="H191" s="46">
        <v>137692.85</v>
      </c>
      <c r="I191" s="46">
        <f t="shared" si="38"/>
        <v>24550560.780000001</v>
      </c>
      <c r="J191" s="46">
        <f t="shared" si="37"/>
        <v>29669773.552036706</v>
      </c>
      <c r="K191" s="46">
        <f t="shared" si="39"/>
        <v>204588.00650000002</v>
      </c>
      <c r="L191" s="46">
        <f t="shared" si="39"/>
        <v>247248.1129336392</v>
      </c>
      <c r="M191" s="46">
        <f t="shared" si="52"/>
        <v>9352945.6859166678</v>
      </c>
      <c r="N191" s="46">
        <f t="shared" si="46"/>
        <v>17648508.794301853</v>
      </c>
      <c r="O191" s="47">
        <f t="shared" si="53"/>
        <v>27229232.73</v>
      </c>
      <c r="P191" s="46">
        <f t="shared" si="47"/>
        <v>38371895.800260358</v>
      </c>
      <c r="Q191" s="46">
        <f t="shared" si="40"/>
        <v>17876287.044083335</v>
      </c>
      <c r="R191" s="46">
        <f t="shared" si="40"/>
        <v>20723387.005958505</v>
      </c>
      <c r="S191" s="46">
        <f t="shared" si="41"/>
        <v>317264.08202223445</v>
      </c>
      <c r="T191" s="46"/>
      <c r="U191" s="46"/>
      <c r="V191" s="46"/>
      <c r="W191" s="4"/>
      <c r="X191" s="20"/>
      <c r="Y191" s="38">
        <f t="shared" si="48"/>
        <v>210.74976713092374</v>
      </c>
      <c r="Z191" s="38">
        <f t="shared" si="49"/>
        <v>270.4300979766756</v>
      </c>
      <c r="AA191" s="38">
        <f t="shared" si="50"/>
        <v>481.17986510759931</v>
      </c>
      <c r="AB191" s="39"/>
      <c r="AC191" s="38">
        <f t="shared" si="51"/>
        <v>363.81299937592121</v>
      </c>
      <c r="AD191" s="22"/>
      <c r="AE191" s="31"/>
      <c r="AF191" s="38">
        <f t="shared" si="42"/>
        <v>17648508.794301853</v>
      </c>
      <c r="AG191" s="38">
        <f t="shared" si="43"/>
        <v>20723387.005958505</v>
      </c>
      <c r="AH191" s="104"/>
      <c r="AI191" s="104"/>
      <c r="AJ191" s="104"/>
      <c r="AK191" s="104"/>
    </row>
    <row r="192" spans="2:37" s="2" customFormat="1" ht="15" customHeight="1" x14ac:dyDescent="0.25">
      <c r="B192" s="32">
        <v>39539</v>
      </c>
      <c r="C192" s="33">
        <f t="shared" si="44"/>
        <v>2008</v>
      </c>
      <c r="D192" s="34">
        <f>'[1]IGP-DI'!C186</f>
        <v>1.11582944203239E-2</v>
      </c>
      <c r="E192" s="45">
        <f t="shared" si="36"/>
        <v>2.6119747554778461</v>
      </c>
      <c r="F192" s="45">
        <f t="shared" si="45"/>
        <v>1194.600377972519</v>
      </c>
      <c r="G192" s="36"/>
      <c r="H192" s="46">
        <v>614060.42999999993</v>
      </c>
      <c r="I192" s="46">
        <f t="shared" si="38"/>
        <v>24686419.630000003</v>
      </c>
      <c r="J192" s="46">
        <f t="shared" si="37"/>
        <v>30011933.147629797</v>
      </c>
      <c r="K192" s="46">
        <f t="shared" si="39"/>
        <v>205720.16358333334</v>
      </c>
      <c r="L192" s="46">
        <f t="shared" si="39"/>
        <v>250099.44289691499</v>
      </c>
      <c r="M192" s="46">
        <f t="shared" si="52"/>
        <v>9557533.6924166679</v>
      </c>
      <c r="N192" s="46">
        <f t="shared" si="46"/>
        <v>18021365.242585752</v>
      </c>
      <c r="O192" s="47">
        <f t="shared" si="53"/>
        <v>27366925.580000002</v>
      </c>
      <c r="P192" s="46">
        <f t="shared" si="47"/>
        <v>38779883.187141716</v>
      </c>
      <c r="Q192" s="46">
        <f t="shared" si="40"/>
        <v>17809391.887583334</v>
      </c>
      <c r="R192" s="46">
        <f t="shared" si="40"/>
        <v>20758517.944555964</v>
      </c>
      <c r="S192" s="46">
        <f t="shared" si="41"/>
        <v>317801.91809032013</v>
      </c>
      <c r="T192" s="46"/>
      <c r="U192" s="46"/>
      <c r="V192" s="46"/>
      <c r="W192" s="4"/>
      <c r="X192" s="20"/>
      <c r="Y192" s="38">
        <f t="shared" si="48"/>
        <v>211.69432956678281</v>
      </c>
      <c r="Z192" s="38">
        <f t="shared" si="49"/>
        <v>269.00045520252462</v>
      </c>
      <c r="AA192" s="38">
        <f t="shared" si="50"/>
        <v>480.69478476930743</v>
      </c>
      <c r="AB192" s="39"/>
      <c r="AC192" s="38">
        <f t="shared" si="51"/>
        <v>-39.070911373887895</v>
      </c>
      <c r="AD192" s="22"/>
      <c r="AE192" s="31"/>
      <c r="AF192" s="38">
        <f t="shared" si="42"/>
        <v>18021365.242585752</v>
      </c>
      <c r="AG192" s="38">
        <f t="shared" si="43"/>
        <v>20758517.944555964</v>
      </c>
      <c r="AH192" s="104"/>
      <c r="AI192" s="104"/>
      <c r="AJ192" s="104"/>
      <c r="AK192" s="104"/>
    </row>
    <row r="193" spans="2:37" s="2" customFormat="1" ht="15" customHeight="1" x14ac:dyDescent="0.25">
      <c r="B193" s="32">
        <v>39569</v>
      </c>
      <c r="C193" s="33">
        <f t="shared" si="44"/>
        <v>2008</v>
      </c>
      <c r="D193" s="34">
        <f>'[1]IGP-DI'!C187</f>
        <v>1.8751928538181195E-2</v>
      </c>
      <c r="E193" s="45">
        <f t="shared" si="36"/>
        <v>2.6645396037233895</v>
      </c>
      <c r="F193" s="45">
        <f t="shared" si="45"/>
        <v>1217.001438891944</v>
      </c>
      <c r="G193" s="36"/>
      <c r="H193" s="46">
        <v>145124.46</v>
      </c>
      <c r="I193" s="46">
        <f t="shared" si="38"/>
        <v>25300031.860000003</v>
      </c>
      <c r="J193" s="46">
        <f t="shared" si="37"/>
        <v>30966556.743798535</v>
      </c>
      <c r="K193" s="46">
        <f t="shared" si="39"/>
        <v>210833.59883333335</v>
      </c>
      <c r="L193" s="46">
        <f t="shared" si="39"/>
        <v>258054.63953165445</v>
      </c>
      <c r="M193" s="46">
        <f t="shared" si="52"/>
        <v>9763253.8560000006</v>
      </c>
      <c r="N193" s="46">
        <f t="shared" si="46"/>
        <v>18475343.067933831</v>
      </c>
      <c r="O193" s="47">
        <f t="shared" si="53"/>
        <v>27980986.010000002</v>
      </c>
      <c r="P193" s="46">
        <f t="shared" si="47"/>
        <v>39833512.838399425</v>
      </c>
      <c r="Q193" s="46">
        <f t="shared" si="40"/>
        <v>18217732.153999999</v>
      </c>
      <c r="R193" s="46">
        <f t="shared" si="40"/>
        <v>21358169.770465594</v>
      </c>
      <c r="S193" s="46">
        <f t="shared" si="41"/>
        <v>326982.27002919355</v>
      </c>
      <c r="T193" s="46"/>
      <c r="U193" s="46"/>
      <c r="V193" s="46"/>
      <c r="W193" s="4"/>
      <c r="X193" s="20"/>
      <c r="Y193" s="38">
        <f t="shared" si="48"/>
        <v>216.01754384979009</v>
      </c>
      <c r="Z193" s="38">
        <f t="shared" si="49"/>
        <v>273.71686470093812</v>
      </c>
      <c r="AA193" s="38">
        <f t="shared" si="50"/>
        <v>489.73440855072818</v>
      </c>
      <c r="AB193" s="39"/>
      <c r="AC193" s="38">
        <f t="shared" si="51"/>
        <v>368.25072021780977</v>
      </c>
      <c r="AD193" s="22"/>
      <c r="AE193" s="31"/>
      <c r="AF193" s="38">
        <f t="shared" si="42"/>
        <v>18475343.067933831</v>
      </c>
      <c r="AG193" s="38">
        <f t="shared" si="43"/>
        <v>21358169.770465594</v>
      </c>
      <c r="AH193" s="104"/>
      <c r="AI193" s="104"/>
      <c r="AJ193" s="104"/>
      <c r="AK193" s="104"/>
    </row>
    <row r="194" spans="2:37" s="2" customFormat="1" ht="15" customHeight="1" x14ac:dyDescent="0.25">
      <c r="B194" s="32">
        <v>39600</v>
      </c>
      <c r="C194" s="33">
        <f t="shared" si="44"/>
        <v>2008</v>
      </c>
      <c r="D194" s="34">
        <f>'[1]IGP-DI'!C188</f>
        <v>1.891499929412066E-2</v>
      </c>
      <c r="E194" s="45">
        <f t="shared" ref="E194:E257" si="60">(1+D194)*E193/(1+D73)</f>
        <v>2.7087700622338717</v>
      </c>
      <c r="F194" s="45">
        <f t="shared" si="45"/>
        <v>1240.0210202495289</v>
      </c>
      <c r="G194" s="36"/>
      <c r="H194" s="46">
        <v>143773.66699999999</v>
      </c>
      <c r="I194" s="46">
        <f t="shared" si="38"/>
        <v>25445156.320000004</v>
      </c>
      <c r="J194" s="46">
        <f t="shared" ref="J194:J257" si="61">(H193+J193)*(1+D193)-(H73*E193)</f>
        <v>31695085.226434842</v>
      </c>
      <c r="K194" s="46">
        <f t="shared" si="39"/>
        <v>212042.96933333337</v>
      </c>
      <c r="L194" s="46">
        <f t="shared" si="39"/>
        <v>264125.71022029035</v>
      </c>
      <c r="M194" s="46">
        <f t="shared" si="52"/>
        <v>9974087.4548333343</v>
      </c>
      <c r="N194" s="46">
        <f t="shared" si="46"/>
        <v>19084685.042553205</v>
      </c>
      <c r="O194" s="47">
        <f t="shared" si="53"/>
        <v>28126110.470000003</v>
      </c>
      <c r="P194" s="46">
        <f t="shared" si="47"/>
        <v>40728313.848072879</v>
      </c>
      <c r="Q194" s="46">
        <f t="shared" si="40"/>
        <v>18152023.01516667</v>
      </c>
      <c r="R194" s="46">
        <f t="shared" si="40"/>
        <v>21643628.805519674</v>
      </c>
      <c r="S194" s="46">
        <f t="shared" si="41"/>
        <v>331352.49670523574</v>
      </c>
      <c r="T194" s="46"/>
      <c r="U194" s="46"/>
      <c r="V194" s="46"/>
      <c r="W194" s="4"/>
      <c r="X194" s="20"/>
      <c r="Y194" s="38">
        <f t="shared" si="48"/>
        <v>217.02990791923111</v>
      </c>
      <c r="Z194" s="38">
        <f t="shared" si="49"/>
        <v>272.26960142867676</v>
      </c>
      <c r="AA194" s="38">
        <f t="shared" si="50"/>
        <v>489.29950934790787</v>
      </c>
      <c r="AB194" s="39"/>
      <c r="AC194" s="38">
        <f t="shared" si="51"/>
        <v>371.161878277477</v>
      </c>
      <c r="AD194" s="22"/>
      <c r="AE194" s="31"/>
      <c r="AF194" s="38">
        <f t="shared" si="42"/>
        <v>19084685.042553205</v>
      </c>
      <c r="AG194" s="38">
        <f t="shared" si="43"/>
        <v>21643628.805519674</v>
      </c>
      <c r="AH194" s="104"/>
      <c r="AI194" s="104"/>
      <c r="AJ194" s="104"/>
      <c r="AK194" s="104"/>
    </row>
    <row r="195" spans="2:37" s="2" customFormat="1" ht="15" customHeight="1" x14ac:dyDescent="0.25">
      <c r="B195" s="32">
        <v>39630</v>
      </c>
      <c r="C195" s="33">
        <f t="shared" si="44"/>
        <v>2008</v>
      </c>
      <c r="D195" s="34">
        <f>'[1]IGP-DI'!C189</f>
        <v>1.1215405311446602E-2</v>
      </c>
      <c r="E195" s="45">
        <f t="shared" si="60"/>
        <v>2.7315635824186333</v>
      </c>
      <c r="F195" s="45">
        <f t="shared" si="45"/>
        <v>1253.9283585863409</v>
      </c>
      <c r="G195" s="36"/>
      <c r="H195" s="46">
        <v>240923.19</v>
      </c>
      <c r="I195" s="46">
        <f t="shared" ref="I195:I258" si="62">I194+H194-H74</f>
        <v>25588929.987000003</v>
      </c>
      <c r="J195" s="46">
        <f t="shared" si="61"/>
        <v>32441090.886929769</v>
      </c>
      <c r="K195" s="46">
        <f t="shared" si="39"/>
        <v>213241.08322500004</v>
      </c>
      <c r="L195" s="46">
        <f t="shared" si="39"/>
        <v>270342.42405774805</v>
      </c>
      <c r="M195" s="46">
        <f t="shared" si="52"/>
        <v>10186130.424166668</v>
      </c>
      <c r="N195" s="46">
        <f t="shared" si="46"/>
        <v>19714793.494504277</v>
      </c>
      <c r="O195" s="47">
        <f t="shared" si="53"/>
        <v>28269884.137000002</v>
      </c>
      <c r="P195" s="46">
        <f t="shared" si="47"/>
        <v>41645183.021569721</v>
      </c>
      <c r="Q195" s="46">
        <f t="shared" si="40"/>
        <v>18083753.712833334</v>
      </c>
      <c r="R195" s="46">
        <f t="shared" si="40"/>
        <v>21930389.527065445</v>
      </c>
      <c r="S195" s="46">
        <f t="shared" si="41"/>
        <v>335742.65151222231</v>
      </c>
      <c r="T195" s="46"/>
      <c r="U195" s="46"/>
      <c r="V195" s="46"/>
      <c r="W195" s="4"/>
      <c r="X195" s="20"/>
      <c r="Y195" s="38">
        <f t="shared" si="48"/>
        <v>218.01438817815134</v>
      </c>
      <c r="Z195" s="38">
        <f t="shared" si="49"/>
        <v>270.75561303360888</v>
      </c>
      <c r="AA195" s="38">
        <f t="shared" si="50"/>
        <v>488.77000121176025</v>
      </c>
      <c r="AB195" s="39"/>
      <c r="AC195" s="38">
        <f t="shared" si="51"/>
        <v>294.48039961168485</v>
      </c>
      <c r="AD195" s="22"/>
      <c r="AE195" s="31"/>
      <c r="AF195" s="38">
        <f t="shared" si="42"/>
        <v>19714793.494504277</v>
      </c>
      <c r="AG195" s="38">
        <f t="shared" si="43"/>
        <v>21930389.527065445</v>
      </c>
      <c r="AH195" s="104"/>
      <c r="AI195" s="104"/>
      <c r="AJ195" s="104"/>
      <c r="AK195" s="104"/>
    </row>
    <row r="196" spans="2:37" s="2" customFormat="1" ht="15" customHeight="1" x14ac:dyDescent="0.25">
      <c r="B196" s="32">
        <v>39661</v>
      </c>
      <c r="C196" s="33">
        <f t="shared" si="44"/>
        <v>2008</v>
      </c>
      <c r="D196" s="34">
        <f>'[1]IGP-DI'!C190</f>
        <v>-3.8265496778822072E-3</v>
      </c>
      <c r="E196" s="45">
        <f t="shared" si="60"/>
        <v>2.7313897730843357</v>
      </c>
      <c r="F196" s="45">
        <f t="shared" si="45"/>
        <v>1249.130139429705</v>
      </c>
      <c r="G196" s="36"/>
      <c r="H196" s="46">
        <v>-3766.0199999999868</v>
      </c>
      <c r="I196" s="46">
        <f t="shared" si="62"/>
        <v>25827525.387000006</v>
      </c>
      <c r="J196" s="46">
        <f t="shared" si="61"/>
        <v>33042197.604805425</v>
      </c>
      <c r="K196" s="46">
        <f t="shared" si="39"/>
        <v>215229.37822500005</v>
      </c>
      <c r="L196" s="46">
        <f t="shared" si="39"/>
        <v>275351.64670671185</v>
      </c>
      <c r="M196" s="46">
        <f t="shared" si="52"/>
        <v>10399371.507391669</v>
      </c>
      <c r="N196" s="46">
        <f t="shared" si="46"/>
        <v>20209277.318093047</v>
      </c>
      <c r="O196" s="47">
        <f t="shared" si="53"/>
        <v>28510807.327000003</v>
      </c>
      <c r="P196" s="46">
        <f t="shared" si="47"/>
        <v>42355875.869650774</v>
      </c>
      <c r="Q196" s="46">
        <f t="shared" si="40"/>
        <v>18111435.819608334</v>
      </c>
      <c r="R196" s="46">
        <f t="shared" si="40"/>
        <v>22146598.551557727</v>
      </c>
      <c r="S196" s="46">
        <f t="shared" si="41"/>
        <v>339052.69719446258</v>
      </c>
      <c r="T196" s="46"/>
      <c r="U196" s="46"/>
      <c r="V196" s="46"/>
      <c r="W196" s="4"/>
      <c r="X196" s="20"/>
      <c r="Y196" s="38">
        <f t="shared" si="48"/>
        <v>219.59121095015266</v>
      </c>
      <c r="Z196" s="38">
        <f t="shared" si="49"/>
        <v>270.39239911337938</v>
      </c>
      <c r="AA196" s="38">
        <f t="shared" si="50"/>
        <v>489.98361006353207</v>
      </c>
      <c r="AB196" s="39"/>
      <c r="AC196" s="38">
        <f t="shared" si="51"/>
        <v>492.98698738904829</v>
      </c>
      <c r="AD196" s="22"/>
      <c r="AE196" s="31"/>
      <c r="AF196" s="38">
        <f t="shared" si="42"/>
        <v>20209277.318093047</v>
      </c>
      <c r="AG196" s="38">
        <f t="shared" si="43"/>
        <v>22146598.551557727</v>
      </c>
      <c r="AH196" s="104"/>
      <c r="AI196" s="104"/>
      <c r="AJ196" s="104"/>
      <c r="AK196" s="104"/>
    </row>
    <row r="197" spans="2:37" s="2" customFormat="1" ht="15" customHeight="1" x14ac:dyDescent="0.25">
      <c r="B197" s="32">
        <v>39692</v>
      </c>
      <c r="C197" s="33">
        <f t="shared" si="44"/>
        <v>2008</v>
      </c>
      <c r="D197" s="34">
        <f>'[1]IGP-DI'!C191</f>
        <v>3.6436841973641609E-3</v>
      </c>
      <c r="E197" s="45">
        <f t="shared" si="60"/>
        <v>2.7461065798116961</v>
      </c>
      <c r="F197" s="45">
        <f t="shared" si="45"/>
        <v>1253.6815751791962</v>
      </c>
      <c r="G197" s="36"/>
      <c r="H197" s="46">
        <v>135994.74</v>
      </c>
      <c r="I197" s="46">
        <f t="shared" si="62"/>
        <v>25823498.967000008</v>
      </c>
      <c r="J197" s="46">
        <f t="shared" si="61"/>
        <v>32911297.131169945</v>
      </c>
      <c r="K197" s="46">
        <f t="shared" si="39"/>
        <v>215195.82472500007</v>
      </c>
      <c r="L197" s="46">
        <f t="shared" si="39"/>
        <v>274260.80942641618</v>
      </c>
      <c r="M197" s="46">
        <f t="shared" si="52"/>
        <v>10614600.885616669</v>
      </c>
      <c r="N197" s="46">
        <f t="shared" si="46"/>
        <v>20406243.514432967</v>
      </c>
      <c r="O197" s="47">
        <f t="shared" si="53"/>
        <v>28507041.307000004</v>
      </c>
      <c r="P197" s="46">
        <f t="shared" si="47"/>
        <v>42190047.397347957</v>
      </c>
      <c r="Q197" s="46">
        <f t="shared" si="40"/>
        <v>17892440.421383336</v>
      </c>
      <c r="R197" s="46">
        <f t="shared" si="40"/>
        <v>21783803.88291499</v>
      </c>
      <c r="S197" s="46">
        <f t="shared" si="41"/>
        <v>333498.50291741686</v>
      </c>
      <c r="T197" s="46"/>
      <c r="U197" s="46"/>
      <c r="V197" s="46"/>
      <c r="W197" s="4"/>
      <c r="X197" s="20"/>
      <c r="Y197" s="38">
        <f t="shared" si="48"/>
        <v>219.56143781114031</v>
      </c>
      <c r="Z197" s="38">
        <f t="shared" si="49"/>
        <v>266.98459383077318</v>
      </c>
      <c r="AA197" s="38">
        <f t="shared" si="50"/>
        <v>486.54603164191349</v>
      </c>
      <c r="AB197" s="39"/>
      <c r="AC197" s="38">
        <f t="shared" si="51"/>
        <v>377.67447718395374</v>
      </c>
      <c r="AD197" s="22"/>
      <c r="AE197" s="31"/>
      <c r="AF197" s="38">
        <f t="shared" si="42"/>
        <v>20406243.514432967</v>
      </c>
      <c r="AG197" s="38">
        <f t="shared" si="43"/>
        <v>21783803.88291499</v>
      </c>
      <c r="AH197" s="104"/>
      <c r="AI197" s="104"/>
      <c r="AJ197" s="104"/>
      <c r="AK197" s="104"/>
    </row>
    <row r="198" spans="2:37" s="2" customFormat="1" ht="15" customHeight="1" x14ac:dyDescent="0.25">
      <c r="B198" s="32">
        <v>39722</v>
      </c>
      <c r="C198" s="33">
        <f t="shared" si="44"/>
        <v>2008</v>
      </c>
      <c r="D198" s="34">
        <f>'[1]IGP-DI'!C192</f>
        <v>1.091379349009669E-2</v>
      </c>
      <c r="E198" s="45">
        <f t="shared" si="60"/>
        <v>2.7767040127026754</v>
      </c>
      <c r="F198" s="45">
        <f t="shared" si="45"/>
        <v>1267.3639969930412</v>
      </c>
      <c r="G198" s="36"/>
      <c r="H198" s="46">
        <v>1523997.67</v>
      </c>
      <c r="I198" s="46">
        <f t="shared" si="62"/>
        <v>25957437.187000006</v>
      </c>
      <c r="J198" s="46">
        <f t="shared" si="61"/>
        <v>33162058.343223091</v>
      </c>
      <c r="K198" s="46">
        <f t="shared" si="39"/>
        <v>216311.97655833338</v>
      </c>
      <c r="L198" s="46">
        <f t="shared" si="39"/>
        <v>276350.48619352578</v>
      </c>
      <c r="M198" s="46">
        <f t="shared" si="52"/>
        <v>10829796.71034167</v>
      </c>
      <c r="N198" s="46">
        <f t="shared" si="46"/>
        <v>20755857.550657749</v>
      </c>
      <c r="O198" s="47">
        <f t="shared" si="53"/>
        <v>28643036.047000002</v>
      </c>
      <c r="P198" s="46">
        <f t="shared" si="47"/>
        <v>42480264.868220784</v>
      </c>
      <c r="Q198" s="46">
        <f t="shared" si="40"/>
        <v>17813239.336658332</v>
      </c>
      <c r="R198" s="46">
        <f t="shared" si="40"/>
        <v>21724407.317563035</v>
      </c>
      <c r="S198" s="46">
        <f t="shared" si="41"/>
        <v>332589.17295237572</v>
      </c>
      <c r="T198" s="46"/>
      <c r="U198" s="46"/>
      <c r="V198" s="46"/>
      <c r="W198" s="4"/>
      <c r="X198" s="20"/>
      <c r="Y198" s="38">
        <f t="shared" si="48"/>
        <v>220.43116183950087</v>
      </c>
      <c r="Z198" s="38">
        <f t="shared" si="49"/>
        <v>265.28999032695901</v>
      </c>
      <c r="AA198" s="38">
        <f t="shared" si="50"/>
        <v>485.72115216645989</v>
      </c>
      <c r="AB198" s="39"/>
      <c r="AC198" s="38">
        <f t="shared" si="51"/>
        <v>-729.89667310321897</v>
      </c>
      <c r="AD198" s="22"/>
      <c r="AE198" s="31"/>
      <c r="AF198" s="38">
        <f t="shared" si="42"/>
        <v>20755857.550657749</v>
      </c>
      <c r="AG198" s="38">
        <f t="shared" si="43"/>
        <v>21724407.317563035</v>
      </c>
      <c r="AH198" s="104"/>
      <c r="AI198" s="104"/>
      <c r="AJ198" s="104"/>
      <c r="AK198" s="104"/>
    </row>
    <row r="199" spans="2:37" s="2" customFormat="1" ht="15" customHeight="1" x14ac:dyDescent="0.25">
      <c r="B199" s="32">
        <v>39753</v>
      </c>
      <c r="C199" s="33">
        <f t="shared" si="44"/>
        <v>2008</v>
      </c>
      <c r="D199" s="34">
        <f>'[1]IGP-DI'!C193</f>
        <v>6.7782907369129397E-4</v>
      </c>
      <c r="E199" s="45">
        <f t="shared" si="60"/>
        <v>2.779499257169856</v>
      </c>
      <c r="F199" s="45">
        <f t="shared" si="45"/>
        <v>1268.2230531571527</v>
      </c>
      <c r="G199" s="36"/>
      <c r="H199" s="46">
        <v>147756.33000000002</v>
      </c>
      <c r="I199" s="46">
        <f t="shared" si="62"/>
        <v>27480741.217000008</v>
      </c>
      <c r="J199" s="46">
        <f t="shared" si="61"/>
        <v>35062686.432565957</v>
      </c>
      <c r="K199" s="46">
        <f t="shared" si="39"/>
        <v>229006.1768083334</v>
      </c>
      <c r="L199" s="46">
        <f t="shared" si="39"/>
        <v>292189.05360471632</v>
      </c>
      <c r="M199" s="46">
        <f t="shared" si="52"/>
        <v>11046108.686900003</v>
      </c>
      <c r="N199" s="46">
        <f t="shared" si="46"/>
        <v>21261749.212006222</v>
      </c>
      <c r="O199" s="47">
        <f t="shared" si="53"/>
        <v>30167033.717</v>
      </c>
      <c r="P199" s="46">
        <f t="shared" si="47"/>
        <v>44484515.972246923</v>
      </c>
      <c r="Q199" s="46">
        <f t="shared" si="40"/>
        <v>19120925.030099995</v>
      </c>
      <c r="R199" s="46">
        <f t="shared" si="40"/>
        <v>23222766.7602407</v>
      </c>
      <c r="S199" s="46">
        <f t="shared" si="41"/>
        <v>355528.26263804315</v>
      </c>
      <c r="T199" s="46"/>
      <c r="U199" s="46"/>
      <c r="V199" s="46"/>
      <c r="W199" s="4"/>
      <c r="X199" s="20"/>
      <c r="Y199" s="38">
        <f t="shared" si="48"/>
        <v>230.54864608586533</v>
      </c>
      <c r="Z199" s="38">
        <f t="shared" si="49"/>
        <v>280.52577119246922</v>
      </c>
      <c r="AA199" s="38">
        <f t="shared" si="50"/>
        <v>511.07441727833452</v>
      </c>
      <c r="AB199" s="39"/>
      <c r="AC199" s="38">
        <f t="shared" si="51"/>
        <v>394.48886620495074</v>
      </c>
      <c r="AD199" s="22"/>
      <c r="AE199" s="31"/>
      <c r="AF199" s="38">
        <f t="shared" si="42"/>
        <v>21261749.212006222</v>
      </c>
      <c r="AG199" s="38">
        <f t="shared" si="43"/>
        <v>23222766.7602407</v>
      </c>
      <c r="AH199" s="104"/>
      <c r="AI199" s="104"/>
      <c r="AJ199" s="104"/>
      <c r="AK199" s="104"/>
    </row>
    <row r="200" spans="2:37" s="26" customFormat="1" ht="15" customHeight="1" x14ac:dyDescent="0.25">
      <c r="B200" s="41">
        <v>39783</v>
      </c>
      <c r="C200" s="33">
        <f t="shared" si="44"/>
        <v>2008</v>
      </c>
      <c r="D200" s="34">
        <f>'[1]IGP-DI'!C194</f>
        <v>-4.4263046144903395E-3</v>
      </c>
      <c r="E200" s="48">
        <f t="shared" si="60"/>
        <v>2.772244970747002</v>
      </c>
      <c r="F200" s="48">
        <f t="shared" si="45"/>
        <v>1262.6095116047602</v>
      </c>
      <c r="G200" s="44">
        <f>F200/F188-1</f>
        <v>9.0961847308258292E-2</v>
      </c>
      <c r="H200" s="46">
        <v>232930.22000000003</v>
      </c>
      <c r="I200" s="46">
        <f t="shared" si="62"/>
        <v>27628497.547000006</v>
      </c>
      <c r="J200" s="47">
        <f t="shared" si="61"/>
        <v>35234309.424367964</v>
      </c>
      <c r="K200" s="46">
        <f t="shared" si="39"/>
        <v>230237.47955833338</v>
      </c>
      <c r="L200" s="47">
        <f t="shared" si="39"/>
        <v>293619.24520306638</v>
      </c>
      <c r="M200" s="46">
        <f t="shared" si="52"/>
        <v>11275114.863708336</v>
      </c>
      <c r="N200" s="47">
        <f t="shared" si="46"/>
        <v>21568548.151619915</v>
      </c>
      <c r="O200" s="47">
        <f t="shared" si="53"/>
        <v>30314790.046999998</v>
      </c>
      <c r="P200" s="47">
        <f t="shared" si="47"/>
        <v>44662525.354038291</v>
      </c>
      <c r="Q200" s="46">
        <f t="shared" si="40"/>
        <v>19039675.183291662</v>
      </c>
      <c r="R200" s="47">
        <f t="shared" si="40"/>
        <v>23093977.202418376</v>
      </c>
      <c r="S200" s="47">
        <f t="shared" si="41"/>
        <v>353556.56270188885</v>
      </c>
      <c r="T200" s="47">
        <f t="shared" ref="T200" si="63">SUM(S189:S200)</f>
        <v>3981374.1689041471</v>
      </c>
      <c r="U200" s="47">
        <f>SUM(L189:L200)</f>
        <v>3190708.2600715477</v>
      </c>
      <c r="V200" s="47">
        <f t="shared" ref="V200" si="64">T200+U200</f>
        <v>7172082.4289756948</v>
      </c>
      <c r="W200" s="49"/>
      <c r="X200" s="50"/>
      <c r="Y200" s="38">
        <f t="shared" si="48"/>
        <v>231.52019234481017</v>
      </c>
      <c r="Z200" s="38">
        <f t="shared" si="49"/>
        <v>278.78105655131759</v>
      </c>
      <c r="AA200" s="38">
        <f t="shared" si="50"/>
        <v>510.30124889612773</v>
      </c>
      <c r="AB200" s="39"/>
      <c r="AC200" s="38">
        <f t="shared" si="51"/>
        <v>326.63464591163176</v>
      </c>
      <c r="AD200" s="51"/>
      <c r="AE200" s="31"/>
      <c r="AF200" s="38">
        <f t="shared" si="42"/>
        <v>21568548.151619915</v>
      </c>
      <c r="AG200" s="38">
        <f t="shared" si="43"/>
        <v>23093977.202418376</v>
      </c>
      <c r="AH200" s="104"/>
      <c r="AI200" s="104"/>
      <c r="AJ200" s="104"/>
      <c r="AK200" s="104"/>
    </row>
    <row r="201" spans="2:37" s="2" customFormat="1" ht="15" customHeight="1" x14ac:dyDescent="0.25">
      <c r="B201" s="32">
        <v>39814</v>
      </c>
      <c r="C201" s="33">
        <f t="shared" si="44"/>
        <v>2009</v>
      </c>
      <c r="D201" s="34">
        <f>'[1]IGP-DI'!C195</f>
        <v>1.4597275999861381E-4</v>
      </c>
      <c r="E201" s="35">
        <f t="shared" si="60"/>
        <v>2.7456445993031409</v>
      </c>
      <c r="F201" s="35">
        <f t="shared" si="45"/>
        <v>1262.7938181999696</v>
      </c>
      <c r="G201" s="36"/>
      <c r="H201" s="37">
        <v>371946.07999999996</v>
      </c>
      <c r="I201" s="37">
        <f t="shared" si="62"/>
        <v>27784541.567000005</v>
      </c>
      <c r="J201" s="37">
        <f t="shared" si="61"/>
        <v>35097103.456597015</v>
      </c>
      <c r="K201" s="37">
        <f t="shared" ref="K201:L264" si="65">I201*$K$5</f>
        <v>231537.84639166671</v>
      </c>
      <c r="L201" s="37">
        <f t="shared" si="65"/>
        <v>292475.86213830847</v>
      </c>
      <c r="M201" s="37">
        <f t="shared" si="52"/>
        <v>11505352.34326667</v>
      </c>
      <c r="N201" s="37">
        <f t="shared" si="46"/>
        <v>21765398.784391664</v>
      </c>
      <c r="O201" s="40">
        <f t="shared" si="53"/>
        <v>30547720.266999997</v>
      </c>
      <c r="P201" s="37">
        <f t="shared" si="47"/>
        <v>44696734.611861281</v>
      </c>
      <c r="Q201" s="37">
        <f t="shared" ref="Q201:R264" si="66">O201-M201</f>
        <v>19042367.923733328</v>
      </c>
      <c r="R201" s="37">
        <f t="shared" si="66"/>
        <v>22931335.827469617</v>
      </c>
      <c r="S201" s="37">
        <f t="shared" ref="S201:S264" si="67">$K$4*R201</f>
        <v>351066.60937007511</v>
      </c>
      <c r="T201" s="37"/>
      <c r="U201" s="37"/>
      <c r="V201" s="37"/>
      <c r="W201" s="4"/>
      <c r="X201" s="20"/>
      <c r="Y201" s="38">
        <f t="shared" si="48"/>
        <v>231.64395598966735</v>
      </c>
      <c r="Z201" s="38">
        <f t="shared" si="49"/>
        <v>278.04844343669964</v>
      </c>
      <c r="AA201" s="38">
        <f t="shared" si="50"/>
        <v>509.69239942636699</v>
      </c>
      <c r="AB201" s="39"/>
      <c r="AC201" s="38">
        <f t="shared" si="51"/>
        <v>215.10719586072827</v>
      </c>
      <c r="AD201" s="22"/>
      <c r="AE201" s="31"/>
      <c r="AF201" s="38">
        <f t="shared" ref="AF201:AF264" si="68">N201</f>
        <v>21765398.784391664</v>
      </c>
      <c r="AG201" s="38">
        <f t="shared" ref="AG201:AG264" si="69">P201-AF201</f>
        <v>22931335.827469617</v>
      </c>
      <c r="AH201" s="104"/>
      <c r="AI201" s="104"/>
      <c r="AJ201" s="104"/>
      <c r="AK201" s="104"/>
    </row>
    <row r="202" spans="2:37" s="2" customFormat="1" ht="15" customHeight="1" x14ac:dyDescent="0.25">
      <c r="B202" s="32">
        <v>39845</v>
      </c>
      <c r="C202" s="33">
        <f t="shared" ref="C202:C265" si="70">YEAR(B202)</f>
        <v>2009</v>
      </c>
      <c r="D202" s="34">
        <f>'[1]IGP-DI'!C196</f>
        <v>-1.254193012141247E-3</v>
      </c>
      <c r="E202" s="35">
        <f t="shared" si="60"/>
        <v>2.7110817144660642</v>
      </c>
      <c r="F202" s="35">
        <f t="shared" ref="F202:F265" si="71">(1+D202)*F201</f>
        <v>1261.210031017408</v>
      </c>
      <c r="G202" s="36"/>
      <c r="H202" s="37">
        <v>114169.16</v>
      </c>
      <c r="I202" s="37">
        <f t="shared" si="62"/>
        <v>28156487.647000004</v>
      </c>
      <c r="J202" s="37">
        <f t="shared" si="61"/>
        <v>35474227.051652402</v>
      </c>
      <c r="K202" s="37">
        <f t="shared" si="65"/>
        <v>234637.39705833336</v>
      </c>
      <c r="L202" s="37">
        <f t="shared" si="65"/>
        <v>295618.55876377004</v>
      </c>
      <c r="M202" s="37">
        <f t="shared" si="52"/>
        <v>11736890.189658336</v>
      </c>
      <c r="N202" s="37">
        <f t="shared" ref="N202:N265" si="72">(L201+N201)*(1+D201)</f>
        <v>22061094.49537183</v>
      </c>
      <c r="O202" s="40">
        <f t="shared" si="53"/>
        <v>30919666.346999995</v>
      </c>
      <c r="P202" s="37">
        <f t="shared" ref="P202:P265" si="73">(H201+P201)*(1+D201)</f>
        <v>45075259.491571367</v>
      </c>
      <c r="Q202" s="37">
        <f t="shared" si="66"/>
        <v>19182776.157341659</v>
      </c>
      <c r="R202" s="37">
        <f t="shared" si="66"/>
        <v>23014164.996199537</v>
      </c>
      <c r="S202" s="37">
        <f t="shared" si="67"/>
        <v>352334.68008526304</v>
      </c>
      <c r="T202" s="37"/>
      <c r="U202" s="37"/>
      <c r="V202" s="37"/>
      <c r="W202" s="4"/>
      <c r="X202" s="20"/>
      <c r="Y202" s="38">
        <f t="shared" ref="Y202:Y265" si="74">L202/F201</f>
        <v>234.09883268604773</v>
      </c>
      <c r="Z202" s="38">
        <f t="shared" ref="Z202:Z265" si="75">S202/F201</f>
        <v>279.01204060968024</v>
      </c>
      <c r="AA202" s="38">
        <f t="shared" ref="AA202:AA265" si="76">Y202+Z202</f>
        <v>513.11087329572797</v>
      </c>
      <c r="AB202" s="39"/>
      <c r="AC202" s="38">
        <f t="shared" ref="AC202:AC265" si="77">AA202-H202/F201</f>
        <v>422.70089634260927</v>
      </c>
      <c r="AD202" s="22"/>
      <c r="AE202" s="31"/>
      <c r="AF202" s="38">
        <f t="shared" si="68"/>
        <v>22061094.49537183</v>
      </c>
      <c r="AG202" s="38">
        <f t="shared" si="69"/>
        <v>23014164.996199537</v>
      </c>
      <c r="AH202" s="104"/>
      <c r="AI202" s="104"/>
      <c r="AJ202" s="104"/>
      <c r="AK202" s="104"/>
    </row>
    <row r="203" spans="2:37" s="2" customFormat="1" ht="15" customHeight="1" x14ac:dyDescent="0.25">
      <c r="B203" s="32">
        <v>39873</v>
      </c>
      <c r="C203" s="33">
        <f t="shared" si="70"/>
        <v>2009</v>
      </c>
      <c r="D203" s="34">
        <f>'[1]IGP-DI'!C197</f>
        <v>-8.3816940235846848E-3</v>
      </c>
      <c r="E203" s="35">
        <f t="shared" si="60"/>
        <v>2.5741538501105956</v>
      </c>
      <c r="F203" s="35">
        <f t="shared" si="71"/>
        <v>1250.6389544379444</v>
      </c>
      <c r="G203" s="36"/>
      <c r="H203" s="37">
        <v>405571.85000000003</v>
      </c>
      <c r="I203" s="37">
        <f t="shared" si="62"/>
        <v>28270186.807000004</v>
      </c>
      <c r="J203" s="37">
        <f t="shared" si="61"/>
        <v>35542487.28540463</v>
      </c>
      <c r="K203" s="37">
        <f t="shared" si="65"/>
        <v>235584.89005833337</v>
      </c>
      <c r="L203" s="37">
        <f t="shared" si="65"/>
        <v>296187.39404503856</v>
      </c>
      <c r="M203" s="37">
        <f t="shared" ref="M203:M266" si="78">(K202+M202)</f>
        <v>11971527.586716671</v>
      </c>
      <c r="N203" s="37">
        <f t="shared" si="72"/>
        <v>22328673.420848653</v>
      </c>
      <c r="O203" s="40">
        <f t="shared" ref="O203:O266" si="79">O202+H202</f>
        <v>31033835.506999996</v>
      </c>
      <c r="P203" s="37">
        <f t="shared" si="73"/>
        <v>45132752.385933906</v>
      </c>
      <c r="Q203" s="37">
        <f t="shared" si="66"/>
        <v>19062307.920283325</v>
      </c>
      <c r="R203" s="37">
        <f t="shared" si="66"/>
        <v>22804078.965085253</v>
      </c>
      <c r="S203" s="37">
        <f t="shared" si="67"/>
        <v>349118.37418951333</v>
      </c>
      <c r="T203" s="37"/>
      <c r="U203" s="37"/>
      <c r="V203" s="37"/>
      <c r="W203" s="4"/>
      <c r="X203" s="20"/>
      <c r="Y203" s="38">
        <f t="shared" si="74"/>
        <v>234.84382994171602</v>
      </c>
      <c r="Z203" s="38">
        <f t="shared" si="75"/>
        <v>276.81224031169683</v>
      </c>
      <c r="AA203" s="38">
        <f t="shared" si="76"/>
        <v>511.65607025341285</v>
      </c>
      <c r="AB203" s="39"/>
      <c r="AC203" s="38">
        <f t="shared" si="77"/>
        <v>190.08247027750048</v>
      </c>
      <c r="AD203" s="22"/>
      <c r="AE203" s="31"/>
      <c r="AF203" s="38">
        <f t="shared" si="68"/>
        <v>22328673.420848653</v>
      </c>
      <c r="AG203" s="38">
        <f t="shared" si="69"/>
        <v>22804078.965085253</v>
      </c>
      <c r="AH203" s="104"/>
      <c r="AI203" s="104"/>
      <c r="AJ203" s="104"/>
      <c r="AK203" s="104"/>
    </row>
    <row r="204" spans="2:37" s="2" customFormat="1" ht="15" customHeight="1" x14ac:dyDescent="0.25">
      <c r="B204" s="32">
        <v>39904</v>
      </c>
      <c r="C204" s="33">
        <f t="shared" si="70"/>
        <v>2009</v>
      </c>
      <c r="D204" s="34">
        <f>'[1]IGP-DI'!C198</f>
        <v>4.4210983806780568E-4</v>
      </c>
      <c r="E204" s="35">
        <f t="shared" si="60"/>
        <v>2.5254098360655783</v>
      </c>
      <c r="F204" s="35">
        <f t="shared" si="71"/>
        <v>1251.1918742235723</v>
      </c>
      <c r="G204" s="36"/>
      <c r="H204" s="37">
        <v>145220.76</v>
      </c>
      <c r="I204" s="37">
        <f t="shared" si="62"/>
        <v>28672098.317000005</v>
      </c>
      <c r="J204" s="37">
        <f t="shared" si="61"/>
        <v>35637331.224686228</v>
      </c>
      <c r="K204" s="37">
        <f t="shared" si="65"/>
        <v>238934.1526416667</v>
      </c>
      <c r="L204" s="37">
        <f t="shared" si="65"/>
        <v>296977.76020571857</v>
      </c>
      <c r="M204" s="37">
        <f t="shared" si="78"/>
        <v>12207112.476775004</v>
      </c>
      <c r="N204" s="37">
        <f t="shared" si="72"/>
        <v>22435226.154217064</v>
      </c>
      <c r="O204" s="40">
        <f t="shared" si="79"/>
        <v>31439407.356999997</v>
      </c>
      <c r="P204" s="37">
        <f t="shared" si="73"/>
        <v>45156635.935841516</v>
      </c>
      <c r="Q204" s="37">
        <f t="shared" si="66"/>
        <v>19232294.880224995</v>
      </c>
      <c r="R204" s="37">
        <f t="shared" si="66"/>
        <v>22721409.781624451</v>
      </c>
      <c r="S204" s="37">
        <f t="shared" si="67"/>
        <v>347852.75276408327</v>
      </c>
      <c r="T204" s="37"/>
      <c r="U204" s="37"/>
      <c r="V204" s="37"/>
      <c r="W204" s="4"/>
      <c r="X204" s="20"/>
      <c r="Y204" s="38">
        <f t="shared" si="74"/>
        <v>237.46082684525427</v>
      </c>
      <c r="Z204" s="38">
        <f t="shared" si="75"/>
        <v>278.14002716748371</v>
      </c>
      <c r="AA204" s="38">
        <f t="shared" si="76"/>
        <v>515.60085401273795</v>
      </c>
      <c r="AB204" s="39"/>
      <c r="AC204" s="38">
        <f t="shared" si="77"/>
        <v>399.4836009200863</v>
      </c>
      <c r="AD204" s="22"/>
      <c r="AE204" s="31"/>
      <c r="AF204" s="38">
        <f t="shared" si="68"/>
        <v>22435226.154217064</v>
      </c>
      <c r="AG204" s="38">
        <f t="shared" si="69"/>
        <v>22721409.781624451</v>
      </c>
      <c r="AH204" s="104"/>
      <c r="AI204" s="104"/>
      <c r="AJ204" s="104"/>
      <c r="AK204" s="104"/>
    </row>
    <row r="205" spans="2:37" s="2" customFormat="1" ht="15" customHeight="1" x14ac:dyDescent="0.25">
      <c r="B205" s="32">
        <v>39934</v>
      </c>
      <c r="C205" s="33">
        <f t="shared" si="70"/>
        <v>2009</v>
      </c>
      <c r="D205" s="34">
        <f>'[1]IGP-DI'!C199</f>
        <v>1.7526777020449025E-3</v>
      </c>
      <c r="E205" s="35">
        <f t="shared" si="60"/>
        <v>2.5290865884637008</v>
      </c>
      <c r="F205" s="35">
        <f t="shared" si="71"/>
        <v>1253.3848103225037</v>
      </c>
      <c r="G205" s="36"/>
      <c r="H205" s="37">
        <v>55154.820000000007</v>
      </c>
      <c r="I205" s="37">
        <f t="shared" si="62"/>
        <v>28817319.077000007</v>
      </c>
      <c r="J205" s="37">
        <f t="shared" si="61"/>
        <v>35798371.802949831</v>
      </c>
      <c r="K205" s="37">
        <f t="shared" si="65"/>
        <v>240144.32564166671</v>
      </c>
      <c r="L205" s="37">
        <f t="shared" si="65"/>
        <v>298319.76502458192</v>
      </c>
      <c r="M205" s="37">
        <f t="shared" si="78"/>
        <v>12446046.629416671</v>
      </c>
      <c r="N205" s="37">
        <f t="shared" si="72"/>
        <v>22742254.045414314</v>
      </c>
      <c r="O205" s="40">
        <f t="shared" si="79"/>
        <v>31584628.116999999</v>
      </c>
      <c r="P205" s="37">
        <f t="shared" si="73"/>
        <v>45321885.092369482</v>
      </c>
      <c r="Q205" s="37">
        <f t="shared" si="66"/>
        <v>19138581.487583328</v>
      </c>
      <c r="R205" s="37">
        <f t="shared" si="66"/>
        <v>22579631.046955168</v>
      </c>
      <c r="S205" s="37">
        <f t="shared" si="67"/>
        <v>345682.19540817471</v>
      </c>
      <c r="T205" s="37"/>
      <c r="U205" s="37"/>
      <c r="V205" s="37"/>
      <c r="W205" s="4"/>
      <c r="X205" s="20"/>
      <c r="Y205" s="38">
        <f t="shared" si="74"/>
        <v>238.42847062102635</v>
      </c>
      <c r="Z205" s="38">
        <f t="shared" si="75"/>
        <v>276.28232130478625</v>
      </c>
      <c r="AA205" s="38">
        <f t="shared" si="76"/>
        <v>514.7107919258126</v>
      </c>
      <c r="AB205" s="39"/>
      <c r="AC205" s="38">
        <f t="shared" si="77"/>
        <v>470.6289679176233</v>
      </c>
      <c r="AD205" s="22"/>
      <c r="AE205" s="31"/>
      <c r="AF205" s="38">
        <f t="shared" si="68"/>
        <v>22742254.045414314</v>
      </c>
      <c r="AG205" s="38">
        <f t="shared" si="69"/>
        <v>22579631.046955168</v>
      </c>
      <c r="AH205" s="104"/>
      <c r="AI205" s="104"/>
      <c r="AJ205" s="104"/>
      <c r="AK205" s="104"/>
    </row>
    <row r="206" spans="2:37" s="2" customFormat="1" ht="15" customHeight="1" x14ac:dyDescent="0.25">
      <c r="B206" s="32">
        <v>39965</v>
      </c>
      <c r="C206" s="33">
        <f t="shared" si="70"/>
        <v>2009</v>
      </c>
      <c r="D206" s="34">
        <f>'[1]IGP-DI'!C200</f>
        <v>-3.1552817322646476E-3</v>
      </c>
      <c r="E206" s="35">
        <f t="shared" si="60"/>
        <v>2.5298292220113896</v>
      </c>
      <c r="F206" s="35">
        <f t="shared" si="71"/>
        <v>1249.430028126995</v>
      </c>
      <c r="G206" s="36"/>
      <c r="H206" s="37">
        <v>164997.94</v>
      </c>
      <c r="I206" s="37">
        <f t="shared" si="62"/>
        <v>28872473.897000007</v>
      </c>
      <c r="J206" s="37">
        <f t="shared" si="61"/>
        <v>35916366.299601547</v>
      </c>
      <c r="K206" s="37">
        <f t="shared" si="65"/>
        <v>240603.94914166673</v>
      </c>
      <c r="L206" s="37">
        <f t="shared" si="65"/>
        <v>299303.05249667953</v>
      </c>
      <c r="M206" s="37">
        <f t="shared" si="78"/>
        <v>12686190.955058338</v>
      </c>
      <c r="N206" s="37">
        <f t="shared" si="72"/>
        <v>23080956.510398768</v>
      </c>
      <c r="O206" s="40">
        <f t="shared" si="79"/>
        <v>31639782.936999999</v>
      </c>
      <c r="P206" s="37">
        <f t="shared" si="73"/>
        <v>45456571.238408692</v>
      </c>
      <c r="Q206" s="37">
        <f t="shared" si="66"/>
        <v>18953591.981941663</v>
      </c>
      <c r="R206" s="37">
        <f t="shared" si="66"/>
        <v>22375614.728009924</v>
      </c>
      <c r="S206" s="37">
        <f t="shared" si="67"/>
        <v>342558.81359181873</v>
      </c>
      <c r="T206" s="37"/>
      <c r="U206" s="37"/>
      <c r="V206" s="37"/>
      <c r="W206" s="4"/>
      <c r="X206" s="20"/>
      <c r="Y206" s="38">
        <f t="shared" si="74"/>
        <v>238.79581915442793</v>
      </c>
      <c r="Z206" s="38">
        <f t="shared" si="75"/>
        <v>273.30697705174538</v>
      </c>
      <c r="AA206" s="38">
        <f t="shared" si="76"/>
        <v>512.10279620617325</v>
      </c>
      <c r="AB206" s="39"/>
      <c r="AC206" s="38">
        <f t="shared" si="77"/>
        <v>380.4609104571789</v>
      </c>
      <c r="AD206" s="22"/>
      <c r="AE206" s="31"/>
      <c r="AF206" s="38">
        <f t="shared" si="68"/>
        <v>23080956.510398768</v>
      </c>
      <c r="AG206" s="38">
        <f t="shared" si="69"/>
        <v>22375614.728009924</v>
      </c>
      <c r="AH206" s="104"/>
      <c r="AI206" s="104"/>
      <c r="AJ206" s="104"/>
      <c r="AK206" s="104"/>
    </row>
    <row r="207" spans="2:37" s="2" customFormat="1" ht="15" customHeight="1" x14ac:dyDescent="0.25">
      <c r="B207" s="32">
        <v>39995</v>
      </c>
      <c r="C207" s="33">
        <f t="shared" si="70"/>
        <v>2009</v>
      </c>
      <c r="D207" s="34">
        <f>'[1]IGP-DI'!C201</f>
        <v>-6.4330468089788262E-3</v>
      </c>
      <c r="E207" s="35">
        <f t="shared" si="60"/>
        <v>2.4882005622655963</v>
      </c>
      <c r="F207" s="35">
        <f t="shared" si="71"/>
        <v>1241.3923862715103</v>
      </c>
      <c r="G207" s="36"/>
      <c r="H207" s="37">
        <v>135102.82</v>
      </c>
      <c r="I207" s="37">
        <f t="shared" si="62"/>
        <v>29026487.09700001</v>
      </c>
      <c r="J207" s="37">
        <f t="shared" si="61"/>
        <v>35939727.853892945</v>
      </c>
      <c r="K207" s="37">
        <f t="shared" si="65"/>
        <v>241887.39247500009</v>
      </c>
      <c r="L207" s="37">
        <f t="shared" si="65"/>
        <v>299497.73211577453</v>
      </c>
      <c r="M207" s="37">
        <f t="shared" si="78"/>
        <v>12926794.904200004</v>
      </c>
      <c r="N207" s="37">
        <f t="shared" si="72"/>
        <v>23306488.257001039</v>
      </c>
      <c r="O207" s="40">
        <f t="shared" si="79"/>
        <v>31804780.877</v>
      </c>
      <c r="P207" s="37">
        <f t="shared" si="73"/>
        <v>45477620.274582811</v>
      </c>
      <c r="Q207" s="37">
        <f t="shared" si="66"/>
        <v>18877985.972799994</v>
      </c>
      <c r="R207" s="37">
        <f t="shared" si="66"/>
        <v>22171132.017581772</v>
      </c>
      <c r="S207" s="37">
        <f t="shared" si="67"/>
        <v>339428.29156881385</v>
      </c>
      <c r="T207" s="37"/>
      <c r="U207" s="37"/>
      <c r="V207" s="37"/>
      <c r="W207" s="4"/>
      <c r="X207" s="20"/>
      <c r="Y207" s="38">
        <f t="shared" si="74"/>
        <v>239.70748691285087</v>
      </c>
      <c r="Z207" s="38">
        <f t="shared" si="75"/>
        <v>271.66650706934473</v>
      </c>
      <c r="AA207" s="38">
        <f t="shared" si="76"/>
        <v>511.3739939821956</v>
      </c>
      <c r="AB207" s="39"/>
      <c r="AC207" s="38">
        <f t="shared" si="77"/>
        <v>403.24243242325741</v>
      </c>
      <c r="AD207" s="22"/>
      <c r="AE207" s="31"/>
      <c r="AF207" s="38">
        <f t="shared" si="68"/>
        <v>23306488.257001039</v>
      </c>
      <c r="AG207" s="38">
        <f t="shared" si="69"/>
        <v>22171132.017581772</v>
      </c>
      <c r="AH207" s="104"/>
      <c r="AI207" s="104"/>
      <c r="AJ207" s="104"/>
      <c r="AK207" s="104"/>
    </row>
    <row r="208" spans="2:37" s="2" customFormat="1" ht="15" customHeight="1" x14ac:dyDescent="0.25">
      <c r="B208" s="32">
        <v>40026</v>
      </c>
      <c r="C208" s="33">
        <f t="shared" si="70"/>
        <v>2009</v>
      </c>
      <c r="D208" s="34">
        <f>'[1]IGP-DI'!C202</f>
        <v>9.1848623403034679E-4</v>
      </c>
      <c r="E208" s="35">
        <f t="shared" si="60"/>
        <v>2.4514677694711389</v>
      </c>
      <c r="F208" s="35">
        <f t="shared" si="71"/>
        <v>1242.5325880893308</v>
      </c>
      <c r="G208" s="36"/>
      <c r="H208" s="37">
        <v>86654.9</v>
      </c>
      <c r="I208" s="37">
        <f t="shared" si="62"/>
        <v>29156573.387000009</v>
      </c>
      <c r="J208" s="37">
        <f t="shared" si="61"/>
        <v>35830277.466775186</v>
      </c>
      <c r="K208" s="37">
        <f t="shared" si="65"/>
        <v>242971.44489166673</v>
      </c>
      <c r="L208" s="37">
        <f t="shared" si="65"/>
        <v>298585.6455564599</v>
      </c>
      <c r="M208" s="37">
        <f t="shared" si="78"/>
        <v>13168682.296675004</v>
      </c>
      <c r="N208" s="37">
        <f t="shared" si="72"/>
        <v>23454127.576276727</v>
      </c>
      <c r="O208" s="40">
        <f t="shared" si="79"/>
        <v>31939883.697000001</v>
      </c>
      <c r="P208" s="37">
        <f t="shared" si="73"/>
        <v>45319294.311830372</v>
      </c>
      <c r="Q208" s="37">
        <f t="shared" si="66"/>
        <v>18771201.400324997</v>
      </c>
      <c r="R208" s="37">
        <f t="shared" si="66"/>
        <v>21865166.735553645</v>
      </c>
      <c r="S208" s="37">
        <f t="shared" si="67"/>
        <v>334744.1251096623</v>
      </c>
      <c r="T208" s="37"/>
      <c r="U208" s="37"/>
      <c r="V208" s="37"/>
      <c r="W208" s="4"/>
      <c r="X208" s="20"/>
      <c r="Y208" s="38">
        <f t="shared" si="74"/>
        <v>240.52479204681939</v>
      </c>
      <c r="Z208" s="38">
        <f t="shared" si="75"/>
        <v>269.65214932166418</v>
      </c>
      <c r="AA208" s="38">
        <f t="shared" si="76"/>
        <v>510.17694136848354</v>
      </c>
      <c r="AB208" s="39"/>
      <c r="AC208" s="38">
        <f t="shared" si="77"/>
        <v>440.37234053613452</v>
      </c>
      <c r="AD208" s="22"/>
      <c r="AE208" s="31"/>
      <c r="AF208" s="38">
        <f t="shared" si="68"/>
        <v>23454127.576276727</v>
      </c>
      <c r="AG208" s="38">
        <f t="shared" si="69"/>
        <v>21865166.735553645</v>
      </c>
      <c r="AH208" s="104"/>
      <c r="AI208" s="104"/>
      <c r="AJ208" s="104"/>
      <c r="AK208" s="104"/>
    </row>
    <row r="209" spans="2:37" s="2" customFormat="1" ht="15" customHeight="1" x14ac:dyDescent="0.25">
      <c r="B209" s="32">
        <v>40057</v>
      </c>
      <c r="C209" s="33">
        <f t="shared" si="70"/>
        <v>2009</v>
      </c>
      <c r="D209" s="34">
        <f>'[1]IGP-DI'!C203</f>
        <v>2.4638096531057752E-3</v>
      </c>
      <c r="E209" s="35">
        <f t="shared" si="60"/>
        <v>2.4222899910091651</v>
      </c>
      <c r="F209" s="35">
        <f t="shared" si="71"/>
        <v>1245.5939518741638</v>
      </c>
      <c r="G209" s="36"/>
      <c r="H209" s="37">
        <v>191161.77000000002</v>
      </c>
      <c r="I209" s="37">
        <f t="shared" si="62"/>
        <v>29240196.087000009</v>
      </c>
      <c r="J209" s="37">
        <f t="shared" si="61"/>
        <v>35942488.234152079</v>
      </c>
      <c r="K209" s="37">
        <f t="shared" si="65"/>
        <v>243668.30072500007</v>
      </c>
      <c r="L209" s="37">
        <f t="shared" si="65"/>
        <v>299520.73528460064</v>
      </c>
      <c r="M209" s="37">
        <f t="shared" si="78"/>
        <v>13411653.741566671</v>
      </c>
      <c r="N209" s="37">
        <f t="shared" si="72"/>
        <v>23774529.761948314</v>
      </c>
      <c r="O209" s="40">
        <f t="shared" si="79"/>
        <v>32026538.596999999</v>
      </c>
      <c r="P209" s="37">
        <f t="shared" si="73"/>
        <v>45447653.951124519</v>
      </c>
      <c r="Q209" s="37">
        <f t="shared" si="66"/>
        <v>18614884.85543333</v>
      </c>
      <c r="R209" s="37">
        <f t="shared" si="66"/>
        <v>21673124.189176206</v>
      </c>
      <c r="S209" s="37">
        <f t="shared" si="67"/>
        <v>331804.05541120365</v>
      </c>
      <c r="T209" s="37"/>
      <c r="U209" s="37"/>
      <c r="V209" s="37"/>
      <c r="W209" s="4"/>
      <c r="X209" s="20"/>
      <c r="Y209" s="38">
        <f t="shared" si="74"/>
        <v>241.05664362910605</v>
      </c>
      <c r="Z209" s="38">
        <f t="shared" si="75"/>
        <v>267.03851359055773</v>
      </c>
      <c r="AA209" s="38">
        <f t="shared" si="76"/>
        <v>508.09515721966375</v>
      </c>
      <c r="AB209" s="39"/>
      <c r="AC209" s="38">
        <f t="shared" si="77"/>
        <v>354.24666114604884</v>
      </c>
      <c r="AD209" s="22"/>
      <c r="AE209" s="31"/>
      <c r="AF209" s="38">
        <f t="shared" si="68"/>
        <v>23774529.761948314</v>
      </c>
      <c r="AG209" s="38">
        <f t="shared" si="69"/>
        <v>21673124.189176206</v>
      </c>
      <c r="AH209" s="104"/>
      <c r="AI209" s="104"/>
      <c r="AJ209" s="104"/>
      <c r="AK209" s="104"/>
    </row>
    <row r="210" spans="2:37" s="2" customFormat="1" ht="15" customHeight="1" x14ac:dyDescent="0.25">
      <c r="B210" s="32">
        <v>40087</v>
      </c>
      <c r="C210" s="33">
        <f t="shared" si="70"/>
        <v>2009</v>
      </c>
      <c r="D210" s="34">
        <f>'[1]IGP-DI'!C204</f>
        <v>-4.0878973160318743E-4</v>
      </c>
      <c r="E210" s="35">
        <f t="shared" si="60"/>
        <v>2.3862765524343268</v>
      </c>
      <c r="F210" s="35">
        <f t="shared" si="71"/>
        <v>1245.0847658568907</v>
      </c>
      <c r="G210" s="36"/>
      <c r="H210" s="37">
        <v>103607.55000000002</v>
      </c>
      <c r="I210" s="37">
        <f t="shared" si="62"/>
        <v>29420555.447000008</v>
      </c>
      <c r="J210" s="37">
        <f t="shared" si="61"/>
        <v>36196509.87021248</v>
      </c>
      <c r="K210" s="37">
        <f t="shared" si="65"/>
        <v>245171.29539166673</v>
      </c>
      <c r="L210" s="37">
        <f t="shared" si="65"/>
        <v>301637.58225177065</v>
      </c>
      <c r="M210" s="37">
        <f t="shared" si="78"/>
        <v>13655322.042291671</v>
      </c>
      <c r="N210" s="37">
        <f t="shared" si="72"/>
        <v>24133364.375237353</v>
      </c>
      <c r="O210" s="40">
        <f t="shared" si="79"/>
        <v>32217700.366999999</v>
      </c>
      <c r="P210" s="37">
        <f t="shared" si="73"/>
        <v>45751261.075854547</v>
      </c>
      <c r="Q210" s="37">
        <f t="shared" si="66"/>
        <v>18562378.324708328</v>
      </c>
      <c r="R210" s="37">
        <f t="shared" si="66"/>
        <v>21617896.700617194</v>
      </c>
      <c r="S210" s="37">
        <f t="shared" si="67"/>
        <v>330958.55180433521</v>
      </c>
      <c r="T210" s="37"/>
      <c r="U210" s="37"/>
      <c r="V210" s="37"/>
      <c r="W210" s="4"/>
      <c r="X210" s="20"/>
      <c r="Y210" s="38">
        <f t="shared" si="74"/>
        <v>242.16365357098618</v>
      </c>
      <c r="Z210" s="38">
        <f t="shared" si="75"/>
        <v>265.70340302822081</v>
      </c>
      <c r="AA210" s="38">
        <f t="shared" si="76"/>
        <v>507.86705659920699</v>
      </c>
      <c r="AB210" s="39"/>
      <c r="AC210" s="38">
        <f t="shared" si="77"/>
        <v>424.68782323498863</v>
      </c>
      <c r="AD210" s="22"/>
      <c r="AE210" s="31"/>
      <c r="AF210" s="38">
        <f t="shared" si="68"/>
        <v>24133364.375237353</v>
      </c>
      <c r="AG210" s="38">
        <f t="shared" si="69"/>
        <v>21617896.700617194</v>
      </c>
      <c r="AH210" s="104"/>
      <c r="AI210" s="104"/>
      <c r="AJ210" s="104"/>
      <c r="AK210" s="104"/>
    </row>
    <row r="211" spans="2:37" s="2" customFormat="1" ht="15" customHeight="1" x14ac:dyDescent="0.25">
      <c r="B211" s="32">
        <v>40118</v>
      </c>
      <c r="C211" s="33">
        <f t="shared" si="70"/>
        <v>2009</v>
      </c>
      <c r="D211" s="34">
        <f>'[1]IGP-DI'!C205</f>
        <v>7.0752054193068403E-4</v>
      </c>
      <c r="E211" s="35">
        <f t="shared" si="60"/>
        <v>2.3437085003114357</v>
      </c>
      <c r="F211" s="35">
        <f t="shared" si="71"/>
        <v>1245.9656889051794</v>
      </c>
      <c r="G211" s="36"/>
      <c r="H211" s="37">
        <v>150921.77000000002</v>
      </c>
      <c r="I211" s="37">
        <f t="shared" si="62"/>
        <v>29513099.307000007</v>
      </c>
      <c r="J211" s="37">
        <f t="shared" si="61"/>
        <v>36258877.2809247</v>
      </c>
      <c r="K211" s="37">
        <f t="shared" si="65"/>
        <v>245942.49422500006</v>
      </c>
      <c r="L211" s="37">
        <f t="shared" si="65"/>
        <v>302157.31067437248</v>
      </c>
      <c r="M211" s="37">
        <f t="shared" si="78"/>
        <v>13900493.337683339</v>
      </c>
      <c r="N211" s="37">
        <f t="shared" si="72"/>
        <v>24425013.179597199</v>
      </c>
      <c r="O211" s="40">
        <f t="shared" si="79"/>
        <v>32321307.916999999</v>
      </c>
      <c r="P211" s="37">
        <f t="shared" si="73"/>
        <v>45836123.626416281</v>
      </c>
      <c r="Q211" s="37">
        <f t="shared" si="66"/>
        <v>18420814.579316661</v>
      </c>
      <c r="R211" s="37">
        <f t="shared" si="66"/>
        <v>21411110.446819082</v>
      </c>
      <c r="S211" s="37">
        <f t="shared" si="67"/>
        <v>327792.7637520631</v>
      </c>
      <c r="T211" s="37"/>
      <c r="U211" s="37"/>
      <c r="V211" s="37"/>
      <c r="W211" s="4"/>
      <c r="X211" s="20"/>
      <c r="Y211" s="38">
        <f t="shared" si="74"/>
        <v>242.68011219816199</v>
      </c>
      <c r="Z211" s="38">
        <f t="shared" si="75"/>
        <v>263.26943573714834</v>
      </c>
      <c r="AA211" s="38">
        <f t="shared" si="76"/>
        <v>505.94954793531031</v>
      </c>
      <c r="AB211" s="39"/>
      <c r="AC211" s="38">
        <f t="shared" si="77"/>
        <v>384.73549557628655</v>
      </c>
      <c r="AD211" s="22"/>
      <c r="AE211" s="31"/>
      <c r="AF211" s="38">
        <f t="shared" si="68"/>
        <v>24425013.179597199</v>
      </c>
      <c r="AG211" s="38">
        <f t="shared" si="69"/>
        <v>21411110.446819082</v>
      </c>
      <c r="AH211" s="104"/>
      <c r="AI211" s="104"/>
      <c r="AJ211" s="104"/>
      <c r="AK211" s="104"/>
    </row>
    <row r="212" spans="2:37" s="26" customFormat="1" ht="15" customHeight="1" x14ac:dyDescent="0.25">
      <c r="B212" s="41">
        <v>40148</v>
      </c>
      <c r="C212" s="33">
        <f t="shared" si="70"/>
        <v>2009</v>
      </c>
      <c r="D212" s="34">
        <f>'[1]IGP-DI'!C206</f>
        <v>-1.1282238997937233E-3</v>
      </c>
      <c r="E212" s="43">
        <f t="shared" si="60"/>
        <v>2.2831870071520304</v>
      </c>
      <c r="F212" s="43">
        <f t="shared" si="71"/>
        <v>1244.5599606366336</v>
      </c>
      <c r="G212" s="44">
        <f>F212/F200-1</f>
        <v>-1.4295434021549425E-2</v>
      </c>
      <c r="H212" s="37">
        <v>454821.99</v>
      </c>
      <c r="I212" s="37">
        <f t="shared" si="62"/>
        <v>29616575.827000007</v>
      </c>
      <c r="J212" s="40">
        <f t="shared" si="61"/>
        <v>36324361.895956405</v>
      </c>
      <c r="K212" s="37">
        <f t="shared" si="65"/>
        <v>246804.79855833339</v>
      </c>
      <c r="L212" s="40">
        <f t="shared" si="65"/>
        <v>302703.01579963672</v>
      </c>
      <c r="M212" s="37">
        <f t="shared" si="78"/>
        <v>14146435.83190834</v>
      </c>
      <c r="N212" s="40">
        <f t="shared" si="72"/>
        <v>24744665.471337263</v>
      </c>
      <c r="O212" s="40">
        <f t="shared" si="79"/>
        <v>32472229.686999999</v>
      </c>
      <c r="P212" s="40">
        <f t="shared" si="73"/>
        <v>46019582.175696947</v>
      </c>
      <c r="Q212" s="37">
        <f t="shared" si="66"/>
        <v>18325793.855091661</v>
      </c>
      <c r="R212" s="40">
        <f t="shared" si="66"/>
        <v>21274916.704359684</v>
      </c>
      <c r="S212" s="40">
        <f t="shared" si="67"/>
        <v>325707.70966963295</v>
      </c>
      <c r="T212" s="40">
        <f t="shared" ref="T212" si="80">SUM(S201:S212)</f>
        <v>4079048.9227246395</v>
      </c>
      <c r="U212" s="40">
        <f>SUM(L201:L212)</f>
        <v>3582984.4143567113</v>
      </c>
      <c r="V212" s="40">
        <f t="shared" ref="V212" si="81">T212+U212</f>
        <v>7662033.3370813504</v>
      </c>
      <c r="W212" s="49"/>
      <c r="X212" s="50"/>
      <c r="Y212" s="38">
        <f t="shared" si="74"/>
        <v>242.94651008056215</v>
      </c>
      <c r="Z212" s="38">
        <f t="shared" si="75"/>
        <v>261.40985467732247</v>
      </c>
      <c r="AA212" s="38">
        <f t="shared" si="76"/>
        <v>504.35636475788465</v>
      </c>
      <c r="AB212" s="39"/>
      <c r="AC212" s="38">
        <f t="shared" si="77"/>
        <v>139.32063861389378</v>
      </c>
      <c r="AD212" s="51"/>
      <c r="AE212" s="31"/>
      <c r="AF212" s="38">
        <f t="shared" si="68"/>
        <v>24744665.471337263</v>
      </c>
      <c r="AG212" s="38">
        <f t="shared" si="69"/>
        <v>21274916.704359684</v>
      </c>
      <c r="AH212" s="104"/>
      <c r="AI212" s="104"/>
      <c r="AJ212" s="104"/>
      <c r="AK212" s="104"/>
    </row>
    <row r="213" spans="2:37" s="2" customFormat="1" ht="15" customHeight="1" x14ac:dyDescent="0.25">
      <c r="B213" s="32">
        <v>40179</v>
      </c>
      <c r="C213" s="33">
        <f t="shared" si="70"/>
        <v>2010</v>
      </c>
      <c r="D213" s="34">
        <f>'[1]IGP-DI'!C207</f>
        <v>1.0085164166292238E-2</v>
      </c>
      <c r="E213" s="45">
        <f t="shared" si="60"/>
        <v>2.2781309617485768</v>
      </c>
      <c r="F213" s="45">
        <f t="shared" si="71"/>
        <v>1257.1115521544482</v>
      </c>
      <c r="G213" s="36"/>
      <c r="H213" s="46">
        <f>[1]Intangível!C3</f>
        <v>133521.25</v>
      </c>
      <c r="I213" s="46">
        <f t="shared" si="62"/>
        <v>29997008.497000005</v>
      </c>
      <c r="J213" s="46">
        <f t="shared" si="61"/>
        <v>36567844.002786487</v>
      </c>
      <c r="K213" s="46">
        <f t="shared" si="65"/>
        <v>249975.07080833337</v>
      </c>
      <c r="L213" s="46">
        <f t="shared" si="65"/>
        <v>304732.03335655405</v>
      </c>
      <c r="M213" s="46">
        <f t="shared" si="78"/>
        <v>14393240.630466674</v>
      </c>
      <c r="N213" s="46">
        <f t="shared" si="72"/>
        <v>25019109.447382774</v>
      </c>
      <c r="O213" s="47">
        <f t="shared" si="79"/>
        <v>32927051.676999997</v>
      </c>
      <c r="P213" s="46">
        <f t="shared" si="73"/>
        <v>46421970.632188536</v>
      </c>
      <c r="Q213" s="46">
        <f t="shared" si="66"/>
        <v>18533811.046533324</v>
      </c>
      <c r="R213" s="46">
        <f t="shared" si="66"/>
        <v>21402861.184805762</v>
      </c>
      <c r="S213" s="46">
        <f t="shared" si="67"/>
        <v>327666.47191862564</v>
      </c>
      <c r="T213" s="46"/>
      <c r="U213" s="46"/>
      <c r="V213" s="46"/>
      <c r="W213" s="4"/>
      <c r="X213" s="20"/>
      <c r="Y213" s="38">
        <f t="shared" si="74"/>
        <v>244.85122693540094</v>
      </c>
      <c r="Z213" s="38">
        <f t="shared" si="75"/>
        <v>263.27897592898086</v>
      </c>
      <c r="AA213" s="38">
        <f t="shared" si="76"/>
        <v>508.13020286438177</v>
      </c>
      <c r="AB213" s="39"/>
      <c r="AC213" s="38">
        <f t="shared" si="77"/>
        <v>400.84629994041222</v>
      </c>
      <c r="AD213" s="22"/>
      <c r="AE213" s="31"/>
      <c r="AF213" s="38">
        <f t="shared" si="68"/>
        <v>25019109.447382774</v>
      </c>
      <c r="AG213" s="38">
        <f t="shared" si="69"/>
        <v>21402861.184805762</v>
      </c>
      <c r="AH213" s="104"/>
      <c r="AI213" s="104"/>
      <c r="AJ213" s="104"/>
      <c r="AK213" s="104"/>
    </row>
    <row r="214" spans="2:37" s="2" customFormat="1" ht="15" customHeight="1" x14ac:dyDescent="0.25">
      <c r="B214" s="32">
        <v>40210</v>
      </c>
      <c r="C214" s="33">
        <f t="shared" si="70"/>
        <v>2010</v>
      </c>
      <c r="D214" s="34">
        <f>'[1]IGP-DI'!C208</f>
        <v>1.0936199291793569E-2</v>
      </c>
      <c r="E214" s="45">
        <f t="shared" si="60"/>
        <v>2.2797247469936277</v>
      </c>
      <c r="F214" s="45">
        <f t="shared" si="71"/>
        <v>1270.8595746208252</v>
      </c>
      <c r="G214" s="36"/>
      <c r="H214" s="46">
        <f>[1]Intangível!C4</f>
        <v>147879.41999999998</v>
      </c>
      <c r="I214" s="46">
        <f t="shared" si="62"/>
        <v>30127705.347000007</v>
      </c>
      <c r="J214" s="46">
        <f t="shared" si="61"/>
        <v>37065070.193399526</v>
      </c>
      <c r="K214" s="46">
        <f t="shared" si="65"/>
        <v>251064.21122500006</v>
      </c>
      <c r="L214" s="46">
        <f t="shared" si="65"/>
        <v>308875.58494499605</v>
      </c>
      <c r="M214" s="46">
        <f t="shared" si="78"/>
        <v>14643215.701275008</v>
      </c>
      <c r="N214" s="46">
        <f t="shared" si="72"/>
        <v>25579236.579393744</v>
      </c>
      <c r="O214" s="47">
        <f t="shared" si="79"/>
        <v>33060572.926999997</v>
      </c>
      <c r="P214" s="46">
        <f t="shared" si="73"/>
        <v>47025011.660662897</v>
      </c>
      <c r="Q214" s="46">
        <f t="shared" si="66"/>
        <v>18417357.225724988</v>
      </c>
      <c r="R214" s="46">
        <f t="shared" si="66"/>
        <v>21445775.081269152</v>
      </c>
      <c r="S214" s="46">
        <f t="shared" si="67"/>
        <v>328323.4609505604</v>
      </c>
      <c r="T214" s="46"/>
      <c r="U214" s="46"/>
      <c r="V214" s="46"/>
      <c r="W214" s="4"/>
      <c r="X214" s="20"/>
      <c r="Y214" s="38">
        <f t="shared" si="74"/>
        <v>245.70260643587477</v>
      </c>
      <c r="Z214" s="38">
        <f t="shared" si="75"/>
        <v>261.17289304030095</v>
      </c>
      <c r="AA214" s="38">
        <f t="shared" si="76"/>
        <v>506.87549947617572</v>
      </c>
      <c r="AB214" s="39"/>
      <c r="AC214" s="38">
        <f t="shared" si="77"/>
        <v>389.24121336484137</v>
      </c>
      <c r="AD214" s="22"/>
      <c r="AE214" s="31"/>
      <c r="AF214" s="38">
        <f t="shared" si="68"/>
        <v>25579236.579393744</v>
      </c>
      <c r="AG214" s="38">
        <f t="shared" si="69"/>
        <v>21445775.081269152</v>
      </c>
      <c r="AH214" s="104"/>
      <c r="AI214" s="104"/>
      <c r="AJ214" s="104"/>
      <c r="AK214" s="104"/>
    </row>
    <row r="215" spans="2:37" s="2" customFormat="1" ht="15" customHeight="1" x14ac:dyDescent="0.25">
      <c r="B215" s="32">
        <v>40238</v>
      </c>
      <c r="C215" s="33">
        <f t="shared" si="70"/>
        <v>2010</v>
      </c>
      <c r="D215" s="34">
        <f>'[1]IGP-DI'!C209</f>
        <v>6.3245711925983272E-3</v>
      </c>
      <c r="E215" s="45">
        <f t="shared" si="60"/>
        <v>2.2897035794183491</v>
      </c>
      <c r="F215" s="45">
        <f t="shared" si="71"/>
        <v>1278.8972164763099</v>
      </c>
      <c r="G215" s="36"/>
      <c r="H215" s="46">
        <f>[1]Intangível!C5</f>
        <v>74473.89</v>
      </c>
      <c r="I215" s="46">
        <f t="shared" si="62"/>
        <v>30258666.157000009</v>
      </c>
      <c r="J215" s="46">
        <f t="shared" si="61"/>
        <v>37581348.07270541</v>
      </c>
      <c r="K215" s="46">
        <f t="shared" si="65"/>
        <v>252155.55130833341</v>
      </c>
      <c r="L215" s="46">
        <f t="shared" si="65"/>
        <v>313177.90060587844</v>
      </c>
      <c r="M215" s="46">
        <f t="shared" si="78"/>
        <v>14894279.912500007</v>
      </c>
      <c r="N215" s="46">
        <f t="shared" si="72"/>
        <v>26171229.718256254</v>
      </c>
      <c r="O215" s="47">
        <f t="shared" si="79"/>
        <v>33208452.346999999</v>
      </c>
      <c r="P215" s="46">
        <f t="shared" si="73"/>
        <v>47688783.218691103</v>
      </c>
      <c r="Q215" s="46">
        <f t="shared" si="66"/>
        <v>18314172.434499994</v>
      </c>
      <c r="R215" s="46">
        <f t="shared" si="66"/>
        <v>21517553.500434849</v>
      </c>
      <c r="S215" s="46">
        <f t="shared" si="67"/>
        <v>329422.35054129496</v>
      </c>
      <c r="T215" s="46"/>
      <c r="U215" s="46"/>
      <c r="V215" s="46"/>
      <c r="W215" s="4"/>
      <c r="X215" s="20"/>
      <c r="Y215" s="38">
        <f t="shared" si="74"/>
        <v>246.42998082563014</v>
      </c>
      <c r="Z215" s="38">
        <f t="shared" si="75"/>
        <v>259.21223486834231</v>
      </c>
      <c r="AA215" s="38">
        <f t="shared" si="76"/>
        <v>505.64221569397245</v>
      </c>
      <c r="AB215" s="39"/>
      <c r="AC215" s="38">
        <f t="shared" si="77"/>
        <v>447.04102049723321</v>
      </c>
      <c r="AD215" s="22"/>
      <c r="AE215" s="31"/>
      <c r="AF215" s="38">
        <f t="shared" si="68"/>
        <v>26171229.718256254</v>
      </c>
      <c r="AG215" s="38">
        <f t="shared" si="69"/>
        <v>21517553.500434849</v>
      </c>
      <c r="AH215" s="104"/>
      <c r="AI215" s="104"/>
      <c r="AJ215" s="104"/>
      <c r="AK215" s="104"/>
    </row>
    <row r="216" spans="2:37" s="2" customFormat="1" ht="15" customHeight="1" x14ac:dyDescent="0.25">
      <c r="B216" s="32">
        <v>40269</v>
      </c>
      <c r="C216" s="33">
        <f t="shared" si="70"/>
        <v>2010</v>
      </c>
      <c r="D216" s="34">
        <f>'[1]IGP-DI'!C210</f>
        <v>7.1861435909712501E-3</v>
      </c>
      <c r="E216" s="45">
        <f t="shared" si="60"/>
        <v>2.3019349292126354</v>
      </c>
      <c r="F216" s="45">
        <f t="shared" si="71"/>
        <v>1288.0875555120022</v>
      </c>
      <c r="G216" s="36"/>
      <c r="H216" s="46">
        <f>[1]Intangível!C6</f>
        <v>96205.28</v>
      </c>
      <c r="I216" s="46">
        <f t="shared" si="62"/>
        <v>30333876.737000011</v>
      </c>
      <c r="J216" s="46">
        <f t="shared" si="61"/>
        <v>37895665.691254273</v>
      </c>
      <c r="K216" s="46">
        <f t="shared" si="65"/>
        <v>252782.30614166675</v>
      </c>
      <c r="L216" s="46">
        <f t="shared" si="65"/>
        <v>315797.21409378562</v>
      </c>
      <c r="M216" s="46">
        <f t="shared" si="78"/>
        <v>15146435.463808341</v>
      </c>
      <c r="N216" s="46">
        <f t="shared" si="72"/>
        <v>26651910.14034142</v>
      </c>
      <c r="O216" s="47">
        <f t="shared" si="79"/>
        <v>33282926.237</v>
      </c>
      <c r="P216" s="46">
        <f t="shared" si="73"/>
        <v>48065339.228665397</v>
      </c>
      <c r="Q216" s="46">
        <f t="shared" si="66"/>
        <v>18136490.773191661</v>
      </c>
      <c r="R216" s="46">
        <f t="shared" si="66"/>
        <v>21413429.088323977</v>
      </c>
      <c r="S216" s="46">
        <f t="shared" si="67"/>
        <v>327828.26092578174</v>
      </c>
      <c r="T216" s="46"/>
      <c r="U216" s="46"/>
      <c r="V216" s="46"/>
      <c r="W216" s="4"/>
      <c r="X216" s="20"/>
      <c r="Y216" s="38">
        <f t="shared" si="74"/>
        <v>246.92931537054088</v>
      </c>
      <c r="Z216" s="38">
        <f t="shared" si="75"/>
        <v>256.33667561575646</v>
      </c>
      <c r="AA216" s="38">
        <f t="shared" si="76"/>
        <v>503.26599098629731</v>
      </c>
      <c r="AB216" s="39"/>
      <c r="AC216" s="38">
        <f t="shared" si="77"/>
        <v>428.04080575595469</v>
      </c>
      <c r="AD216" s="22"/>
      <c r="AE216" s="31"/>
      <c r="AF216" s="38">
        <f t="shared" si="68"/>
        <v>26651910.14034142</v>
      </c>
      <c r="AG216" s="38">
        <f t="shared" si="69"/>
        <v>21413429.088323977</v>
      </c>
      <c r="AH216" s="104"/>
      <c r="AI216" s="104"/>
      <c r="AJ216" s="104"/>
      <c r="AK216" s="104"/>
    </row>
    <row r="217" spans="2:37" s="2" customFormat="1" ht="15" customHeight="1" x14ac:dyDescent="0.25">
      <c r="B217" s="32">
        <v>40299</v>
      </c>
      <c r="C217" s="33">
        <f t="shared" si="70"/>
        <v>2010</v>
      </c>
      <c r="D217" s="34">
        <f>'[1]IGP-DI'!C211</f>
        <v>1.5690896612269967E-2</v>
      </c>
      <c r="E217" s="45">
        <f t="shared" si="60"/>
        <v>2.3350691637349028</v>
      </c>
      <c r="F217" s="45">
        <f t="shared" si="71"/>
        <v>1308.2988041730925</v>
      </c>
      <c r="G217" s="36"/>
      <c r="H217" s="46">
        <f>[1]Intangível!C7</f>
        <v>597330.16</v>
      </c>
      <c r="I217" s="46">
        <f t="shared" si="62"/>
        <v>30428983.017000012</v>
      </c>
      <c r="J217" s="46">
        <f t="shared" si="61"/>
        <v>38262356.184856154</v>
      </c>
      <c r="K217" s="46">
        <f t="shared" si="65"/>
        <v>253574.8584750001</v>
      </c>
      <c r="L217" s="46">
        <f t="shared" si="65"/>
        <v>318852.96820713463</v>
      </c>
      <c r="M217" s="46">
        <f t="shared" si="78"/>
        <v>15399217.769950008</v>
      </c>
      <c r="N217" s="46">
        <f t="shared" si="72"/>
        <v>27161501.171803467</v>
      </c>
      <c r="O217" s="47">
        <f t="shared" si="79"/>
        <v>33379131.517000001</v>
      </c>
      <c r="P217" s="46">
        <f t="shared" si="73"/>
        <v>48507640.283067621</v>
      </c>
      <c r="Q217" s="46">
        <f t="shared" si="66"/>
        <v>17979913.747049995</v>
      </c>
      <c r="R217" s="46">
        <f t="shared" si="66"/>
        <v>21346139.111264154</v>
      </c>
      <c r="S217" s="46">
        <f t="shared" si="67"/>
        <v>326798.08700705681</v>
      </c>
      <c r="T217" s="46"/>
      <c r="U217" s="46"/>
      <c r="V217" s="46"/>
      <c r="W217" s="4"/>
      <c r="X217" s="20"/>
      <c r="Y217" s="38">
        <f t="shared" si="74"/>
        <v>247.53982510171346</v>
      </c>
      <c r="Z217" s="38">
        <f t="shared" si="75"/>
        <v>253.70797630069313</v>
      </c>
      <c r="AA217" s="38">
        <f t="shared" si="76"/>
        <v>501.24780140240659</v>
      </c>
      <c r="AB217" s="39"/>
      <c r="AC217" s="38">
        <f t="shared" si="77"/>
        <v>37.513672892355771</v>
      </c>
      <c r="AD217" s="22"/>
      <c r="AE217" s="31"/>
      <c r="AF217" s="38">
        <f t="shared" si="68"/>
        <v>27161501.171803467</v>
      </c>
      <c r="AG217" s="38">
        <f t="shared" si="69"/>
        <v>21346139.111264154</v>
      </c>
      <c r="AH217" s="104"/>
      <c r="AI217" s="104"/>
      <c r="AJ217" s="104"/>
      <c r="AK217" s="104"/>
    </row>
    <row r="218" spans="2:37" s="2" customFormat="1" ht="15" customHeight="1" x14ac:dyDescent="0.25">
      <c r="B218" s="32">
        <v>40330</v>
      </c>
      <c r="C218" s="33">
        <f t="shared" si="70"/>
        <v>2010</v>
      </c>
      <c r="D218" s="34">
        <f>'[1]IGP-DI'!C212</f>
        <v>3.4144279878036699E-3</v>
      </c>
      <c r="E218" s="45">
        <f t="shared" si="60"/>
        <v>2.3273926551951454</v>
      </c>
      <c r="F218" s="45">
        <f t="shared" si="71"/>
        <v>1312.7658962264713</v>
      </c>
      <c r="G218" s="36"/>
      <c r="H218" s="46">
        <f>[1]Intangível!C8</f>
        <v>136621.41999999998</v>
      </c>
      <c r="I218" s="46">
        <f t="shared" si="62"/>
        <v>31020953.087000012</v>
      </c>
      <c r="J218" s="46">
        <f t="shared" si="61"/>
        <v>39456913.48480469</v>
      </c>
      <c r="K218" s="46">
        <f t="shared" si="65"/>
        <v>258507.94239166676</v>
      </c>
      <c r="L218" s="46">
        <f t="shared" si="65"/>
        <v>328807.61237337242</v>
      </c>
      <c r="M218" s="46">
        <f t="shared" si="78"/>
        <v>15652792.628425008</v>
      </c>
      <c r="N218" s="46">
        <f t="shared" si="72"/>
        <v>27911545.535690073</v>
      </c>
      <c r="O218" s="47">
        <f t="shared" si="79"/>
        <v>33976461.677000001</v>
      </c>
      <c r="P218" s="46">
        <f t="shared" si="73"/>
        <v>49875471.457438365</v>
      </c>
      <c r="Q218" s="46">
        <f t="shared" si="66"/>
        <v>18323669.048574992</v>
      </c>
      <c r="R218" s="46">
        <f t="shared" si="66"/>
        <v>21963925.921748292</v>
      </c>
      <c r="S218" s="46">
        <f t="shared" si="67"/>
        <v>336256.0759572867</v>
      </c>
      <c r="T218" s="46"/>
      <c r="U218" s="46"/>
      <c r="V218" s="46"/>
      <c r="W218" s="4"/>
      <c r="X218" s="20"/>
      <c r="Y218" s="38">
        <f t="shared" si="74"/>
        <v>251.3245531713182</v>
      </c>
      <c r="Z218" s="38">
        <f t="shared" si="75"/>
        <v>257.01779661093298</v>
      </c>
      <c r="AA218" s="38">
        <f t="shared" si="76"/>
        <v>508.34234978225118</v>
      </c>
      <c r="AB218" s="39"/>
      <c r="AC218" s="38">
        <f t="shared" si="77"/>
        <v>403.91557849405814</v>
      </c>
      <c r="AD218" s="22"/>
      <c r="AE218" s="31"/>
      <c r="AF218" s="38">
        <f t="shared" si="68"/>
        <v>27911545.535690073</v>
      </c>
      <c r="AG218" s="38">
        <f t="shared" si="69"/>
        <v>21963925.921748292</v>
      </c>
      <c r="AH218" s="104"/>
      <c r="AI218" s="104"/>
      <c r="AJ218" s="104"/>
      <c r="AK218" s="104"/>
    </row>
    <row r="219" spans="2:37" s="2" customFormat="1" ht="15" customHeight="1" x14ac:dyDescent="0.25">
      <c r="B219" s="32">
        <v>40360</v>
      </c>
      <c r="C219" s="33">
        <f t="shared" si="70"/>
        <v>2010</v>
      </c>
      <c r="D219" s="34">
        <f>'[1]IGP-DI'!C213</f>
        <v>2.1725628865341129E-3</v>
      </c>
      <c r="E219" s="45">
        <f t="shared" si="60"/>
        <v>2.3110362387234189</v>
      </c>
      <c r="F219" s="45">
        <f t="shared" si="71"/>
        <v>1315.6179626913206</v>
      </c>
      <c r="G219" s="36"/>
      <c r="H219" s="46">
        <f>[1]Intangível!C9</f>
        <v>16092.639999999998</v>
      </c>
      <c r="I219" s="46">
        <f t="shared" si="62"/>
        <v>31147171.337000012</v>
      </c>
      <c r="J219" s="46">
        <f t="shared" si="61"/>
        <v>39704511.917070992</v>
      </c>
      <c r="K219" s="46">
        <f t="shared" si="65"/>
        <v>259559.76114166676</v>
      </c>
      <c r="L219" s="46">
        <f t="shared" si="65"/>
        <v>330870.93264225824</v>
      </c>
      <c r="M219" s="46">
        <f t="shared" si="78"/>
        <v>15911300.570816675</v>
      </c>
      <c r="N219" s="46">
        <f t="shared" si="72"/>
        <v>28336777.800237652</v>
      </c>
      <c r="O219" s="47">
        <f t="shared" si="79"/>
        <v>34113083.097000003</v>
      </c>
      <c r="P219" s="46">
        <f t="shared" si="73"/>
        <v>50182855.567087732</v>
      </c>
      <c r="Q219" s="46">
        <f t="shared" si="66"/>
        <v>18201782.52618333</v>
      </c>
      <c r="R219" s="46">
        <f t="shared" si="66"/>
        <v>21846077.76685008</v>
      </c>
      <c r="S219" s="46">
        <f t="shared" si="67"/>
        <v>334451.88310642482</v>
      </c>
      <c r="T219" s="46"/>
      <c r="U219" s="46"/>
      <c r="V219" s="46"/>
      <c r="W219" s="4"/>
      <c r="X219" s="20"/>
      <c r="Y219" s="38">
        <f t="shared" si="74"/>
        <v>252.04107875847663</v>
      </c>
      <c r="Z219" s="38">
        <f t="shared" si="75"/>
        <v>254.76886935271739</v>
      </c>
      <c r="AA219" s="38">
        <f t="shared" si="76"/>
        <v>506.80994811119399</v>
      </c>
      <c r="AB219" s="39"/>
      <c r="AC219" s="38">
        <f t="shared" si="77"/>
        <v>494.55137249900139</v>
      </c>
      <c r="AD219" s="22"/>
      <c r="AE219" s="31"/>
      <c r="AF219" s="38">
        <f t="shared" si="68"/>
        <v>28336777.800237652</v>
      </c>
      <c r="AG219" s="38">
        <f t="shared" si="69"/>
        <v>21846077.76685008</v>
      </c>
      <c r="AH219" s="104"/>
      <c r="AI219" s="104"/>
      <c r="AJ219" s="104"/>
      <c r="AK219" s="104"/>
    </row>
    <row r="220" spans="2:37" s="2" customFormat="1" ht="15" customHeight="1" x14ac:dyDescent="0.25">
      <c r="B220" s="32">
        <v>40391</v>
      </c>
      <c r="C220" s="33">
        <f t="shared" si="70"/>
        <v>2010</v>
      </c>
      <c r="D220" s="34">
        <f>'[1]IGP-DI'!C214</f>
        <v>1.1003101003433491E-2</v>
      </c>
      <c r="E220" s="45">
        <f t="shared" si="60"/>
        <v>2.2848465009954277</v>
      </c>
      <c r="F220" s="45">
        <f t="shared" si="71"/>
        <v>1330.0938400167447</v>
      </c>
      <c r="G220" s="36"/>
      <c r="H220" s="46">
        <f>[1]Intangível!C10</f>
        <v>17579.060000000001</v>
      </c>
      <c r="I220" s="46">
        <f t="shared" si="62"/>
        <v>31049336.567000013</v>
      </c>
      <c r="J220" s="46">
        <f t="shared" si="61"/>
        <v>39543609.695268482</v>
      </c>
      <c r="K220" s="46">
        <f t="shared" si="65"/>
        <v>258744.47139166677</v>
      </c>
      <c r="L220" s="46">
        <f t="shared" si="65"/>
        <v>329530.08079390402</v>
      </c>
      <c r="M220" s="46">
        <f t="shared" si="78"/>
        <v>16170860.331958342</v>
      </c>
      <c r="N220" s="46">
        <f t="shared" si="72"/>
        <v>28729931.002561163</v>
      </c>
      <c r="O220" s="47">
        <f t="shared" si="79"/>
        <v>34129175.737000003</v>
      </c>
      <c r="P220" s="46">
        <f t="shared" si="73"/>
        <v>50308008.5789055</v>
      </c>
      <c r="Q220" s="46">
        <f t="shared" si="66"/>
        <v>17958315.405041661</v>
      </c>
      <c r="R220" s="46">
        <f t="shared" si="66"/>
        <v>21578077.576344337</v>
      </c>
      <c r="S220" s="46">
        <f t="shared" si="67"/>
        <v>330348.94209595479</v>
      </c>
      <c r="T220" s="46"/>
      <c r="U220" s="46"/>
      <c r="V220" s="46"/>
      <c r="W220" s="4"/>
      <c r="X220" s="20"/>
      <c r="Y220" s="38">
        <f t="shared" si="74"/>
        <v>250.47551047402402</v>
      </c>
      <c r="Z220" s="38">
        <f t="shared" si="75"/>
        <v>251.09792619444764</v>
      </c>
      <c r="AA220" s="38">
        <f t="shared" si="76"/>
        <v>501.57343666847169</v>
      </c>
      <c r="AB220" s="39"/>
      <c r="AC220" s="38">
        <f t="shared" si="77"/>
        <v>488.21160937626973</v>
      </c>
      <c r="AD220" s="22"/>
      <c r="AE220" s="31"/>
      <c r="AF220" s="38">
        <f t="shared" si="68"/>
        <v>28729931.002561163</v>
      </c>
      <c r="AG220" s="38">
        <f t="shared" si="69"/>
        <v>21578077.576344337</v>
      </c>
      <c r="AH220" s="104"/>
      <c r="AI220" s="104"/>
      <c r="AJ220" s="104"/>
      <c r="AK220" s="104"/>
    </row>
    <row r="221" spans="2:37" s="2" customFormat="1" ht="15" customHeight="1" x14ac:dyDescent="0.25">
      <c r="B221" s="32">
        <v>40422</v>
      </c>
      <c r="C221" s="33">
        <f t="shared" si="70"/>
        <v>2010</v>
      </c>
      <c r="D221" s="34">
        <f>'[1]IGP-DI'!C215</f>
        <v>1.095615658496718E-2</v>
      </c>
      <c r="E221" s="45">
        <f t="shared" si="60"/>
        <v>2.2685748316170087</v>
      </c>
      <c r="F221" s="45">
        <f t="shared" si="71"/>
        <v>1344.6665564006685</v>
      </c>
      <c r="G221" s="36"/>
      <c r="H221" s="46">
        <f>[1]Intangível!C11</f>
        <v>-13597.759999999998</v>
      </c>
      <c r="I221" s="46">
        <f t="shared" si="62"/>
        <v>31043471.627000012</v>
      </c>
      <c r="J221" s="46">
        <f t="shared" si="61"/>
        <v>39942918.569589257</v>
      </c>
      <c r="K221" s="46">
        <f t="shared" si="65"/>
        <v>258695.59689166676</v>
      </c>
      <c r="L221" s="46">
        <f t="shared" si="65"/>
        <v>332857.65474657714</v>
      </c>
      <c r="M221" s="46">
        <f t="shared" si="78"/>
        <v>16429604.803350009</v>
      </c>
      <c r="N221" s="46">
        <f t="shared" si="72"/>
        <v>29379205.268760566</v>
      </c>
      <c r="O221" s="47">
        <f t="shared" si="79"/>
        <v>34146754.797000006</v>
      </c>
      <c r="P221" s="46">
        <f t="shared" si="73"/>
        <v>50879325.162753522</v>
      </c>
      <c r="Q221" s="46">
        <f t="shared" si="66"/>
        <v>17717149.993649997</v>
      </c>
      <c r="R221" s="46">
        <f t="shared" si="66"/>
        <v>21500119.893992957</v>
      </c>
      <c r="S221" s="46">
        <f t="shared" si="67"/>
        <v>329155.4512577689</v>
      </c>
      <c r="T221" s="46"/>
      <c r="U221" s="46"/>
      <c r="V221" s="46"/>
      <c r="W221" s="4"/>
      <c r="X221" s="20"/>
      <c r="Y221" s="38">
        <f t="shared" si="74"/>
        <v>250.25125651464319</v>
      </c>
      <c r="Z221" s="38">
        <f t="shared" si="75"/>
        <v>247.46784125669294</v>
      </c>
      <c r="AA221" s="38">
        <f t="shared" si="76"/>
        <v>497.71909777133612</v>
      </c>
      <c r="AB221" s="39"/>
      <c r="AC221" s="38">
        <f t="shared" si="77"/>
        <v>507.94225616129512</v>
      </c>
      <c r="AD221" s="22"/>
      <c r="AE221" s="31"/>
      <c r="AF221" s="38">
        <f t="shared" si="68"/>
        <v>29379205.268760566</v>
      </c>
      <c r="AG221" s="38">
        <f t="shared" si="69"/>
        <v>21500119.893992957</v>
      </c>
      <c r="AH221" s="104"/>
      <c r="AI221" s="104"/>
      <c r="AJ221" s="104"/>
      <c r="AK221" s="104"/>
    </row>
    <row r="222" spans="2:37" s="2" customFormat="1" ht="15" customHeight="1" x14ac:dyDescent="0.25">
      <c r="B222" s="32">
        <v>40452</v>
      </c>
      <c r="C222" s="33">
        <f t="shared" si="70"/>
        <v>2010</v>
      </c>
      <c r="D222" s="34">
        <f>'[1]IGP-DI'!C216</f>
        <v>1.0289160489066251E-2</v>
      </c>
      <c r="E222" s="45">
        <f t="shared" si="60"/>
        <v>2.2762851415082048</v>
      </c>
      <c r="F222" s="45">
        <f t="shared" si="71"/>
        <v>1358.502046403755</v>
      </c>
      <c r="G222" s="36"/>
      <c r="H222" s="46">
        <f>[1]Intangível!C12</f>
        <v>562161.06999999983</v>
      </c>
      <c r="I222" s="46">
        <f t="shared" si="62"/>
        <v>31028134.287000008</v>
      </c>
      <c r="J222" s="46">
        <f t="shared" si="61"/>
        <v>40362846.333304919</v>
      </c>
      <c r="K222" s="46">
        <f t="shared" si="65"/>
        <v>258567.78572500005</v>
      </c>
      <c r="L222" s="46">
        <f t="shared" si="65"/>
        <v>336357.05277754099</v>
      </c>
      <c r="M222" s="46">
        <f t="shared" si="78"/>
        <v>16688300.400241677</v>
      </c>
      <c r="N222" s="46">
        <f t="shared" si="72"/>
        <v>30037592.937359486</v>
      </c>
      <c r="O222" s="47">
        <f t="shared" si="79"/>
        <v>34133157.037000008</v>
      </c>
      <c r="P222" s="46">
        <f t="shared" si="73"/>
        <v>51423020.276986346</v>
      </c>
      <c r="Q222" s="46">
        <f t="shared" si="66"/>
        <v>17444856.636758331</v>
      </c>
      <c r="R222" s="46">
        <f t="shared" si="66"/>
        <v>21385427.33962686</v>
      </c>
      <c r="S222" s="46">
        <f t="shared" si="67"/>
        <v>327399.56898016232</v>
      </c>
      <c r="T222" s="46"/>
      <c r="U222" s="46"/>
      <c r="V222" s="46"/>
      <c r="W222" s="4"/>
      <c r="X222" s="20"/>
      <c r="Y222" s="38">
        <f t="shared" si="74"/>
        <v>250.14160661352622</v>
      </c>
      <c r="Z222" s="38">
        <f t="shared" si="75"/>
        <v>243.48011588577617</v>
      </c>
      <c r="AA222" s="38">
        <f t="shared" si="76"/>
        <v>493.62172249930239</v>
      </c>
      <c r="AB222" s="39"/>
      <c r="AC222" s="38">
        <f t="shared" si="77"/>
        <v>75.554457180558586</v>
      </c>
      <c r="AD222" s="22"/>
      <c r="AE222" s="31"/>
      <c r="AF222" s="38">
        <f t="shared" si="68"/>
        <v>30037592.937359486</v>
      </c>
      <c r="AG222" s="38">
        <f t="shared" si="69"/>
        <v>21385427.33962686</v>
      </c>
      <c r="AH222" s="104"/>
      <c r="AI222" s="104"/>
      <c r="AJ222" s="104"/>
      <c r="AK222" s="104"/>
    </row>
    <row r="223" spans="2:37" s="2" customFormat="1" ht="15" customHeight="1" x14ac:dyDescent="0.25">
      <c r="B223" s="32">
        <v>40483</v>
      </c>
      <c r="C223" s="33">
        <f t="shared" si="70"/>
        <v>2010</v>
      </c>
      <c r="D223" s="34">
        <f>'[1]IGP-DI'!C217</f>
        <v>1.5801987665619688E-2</v>
      </c>
      <c r="E223" s="45">
        <f t="shared" si="60"/>
        <v>2.303645645927531</v>
      </c>
      <c r="F223" s="45">
        <f t="shared" si="71"/>
        <v>1379.9690789847461</v>
      </c>
      <c r="G223" s="36"/>
      <c r="H223" s="46">
        <f>[1]Intangível!C13</f>
        <v>132918.39999999999</v>
      </c>
      <c r="I223" s="46">
        <f t="shared" si="62"/>
        <v>31571959.427000009</v>
      </c>
      <c r="J223" s="46">
        <f t="shared" si="61"/>
        <v>41304353.567479014</v>
      </c>
      <c r="K223" s="46">
        <f t="shared" si="65"/>
        <v>263099.66189166671</v>
      </c>
      <c r="L223" s="46">
        <f t="shared" si="65"/>
        <v>344202.94639565842</v>
      </c>
      <c r="M223" s="46">
        <f t="shared" si="78"/>
        <v>16946868.185966678</v>
      </c>
      <c r="N223" s="46">
        <f t="shared" si="72"/>
        <v>30686472.436272416</v>
      </c>
      <c r="O223" s="47">
        <f t="shared" si="79"/>
        <v>34695318.107000008</v>
      </c>
      <c r="P223" s="46">
        <f t="shared" si="73"/>
        <v>52520065.2209187</v>
      </c>
      <c r="Q223" s="46">
        <f t="shared" si="66"/>
        <v>17748449.92103333</v>
      </c>
      <c r="R223" s="46">
        <f t="shared" si="66"/>
        <v>21833592.784646284</v>
      </c>
      <c r="S223" s="46">
        <f t="shared" si="67"/>
        <v>334260.74463968608</v>
      </c>
      <c r="T223" s="46"/>
      <c r="U223" s="46"/>
      <c r="V223" s="46"/>
      <c r="W223" s="4"/>
      <c r="X223" s="20"/>
      <c r="Y223" s="38">
        <f t="shared" si="74"/>
        <v>253.36947213796043</v>
      </c>
      <c r="Z223" s="38">
        <f t="shared" si="75"/>
        <v>246.05096880387163</v>
      </c>
      <c r="AA223" s="38">
        <f t="shared" si="76"/>
        <v>499.42044094183206</v>
      </c>
      <c r="AB223" s="39"/>
      <c r="AC223" s="38">
        <f t="shared" si="77"/>
        <v>401.5785566753612</v>
      </c>
      <c r="AD223" s="22"/>
      <c r="AE223" s="31"/>
      <c r="AF223" s="38">
        <f t="shared" si="68"/>
        <v>30686472.436272416</v>
      </c>
      <c r="AG223" s="38">
        <f t="shared" si="69"/>
        <v>21833592.784646284</v>
      </c>
      <c r="AH223" s="104"/>
      <c r="AI223" s="104"/>
      <c r="AJ223" s="104"/>
      <c r="AK223" s="104"/>
    </row>
    <row r="224" spans="2:37" s="26" customFormat="1" ht="15" customHeight="1" x14ac:dyDescent="0.25">
      <c r="B224" s="41">
        <v>40513</v>
      </c>
      <c r="C224" s="33">
        <f t="shared" si="70"/>
        <v>2010</v>
      </c>
      <c r="D224" s="34">
        <f>'[1]IGP-DI'!C218</f>
        <v>3.7871756679057622E-3</v>
      </c>
      <c r="E224" s="48">
        <f t="shared" si="60"/>
        <v>2.3034450874258527</v>
      </c>
      <c r="F224" s="48">
        <f t="shared" si="71"/>
        <v>1385.1952643031395</v>
      </c>
      <c r="G224" s="44">
        <f>F224/F212-1</f>
        <v>0.11300002258996522</v>
      </c>
      <c r="H224" s="46">
        <f>[1]Intangível!C14</f>
        <v>274196.01</v>
      </c>
      <c r="I224" s="46">
        <f t="shared" si="62"/>
        <v>31704877.827000007</v>
      </c>
      <c r="J224" s="47">
        <f t="shared" si="61"/>
        <v>42092063.228006043</v>
      </c>
      <c r="K224" s="46">
        <f t="shared" si="65"/>
        <v>264207.31522500003</v>
      </c>
      <c r="L224" s="47">
        <f t="shared" si="65"/>
        <v>350767.19356671703</v>
      </c>
      <c r="M224" s="46">
        <f t="shared" si="78"/>
        <v>17209967.847858343</v>
      </c>
      <c r="N224" s="47">
        <f t="shared" si="72"/>
        <v>31521021.732320845</v>
      </c>
      <c r="O224" s="47">
        <f t="shared" si="79"/>
        <v>34828236.507000007</v>
      </c>
      <c r="P224" s="47">
        <f t="shared" si="73"/>
        <v>53485005.418654531</v>
      </c>
      <c r="Q224" s="46">
        <f t="shared" si="66"/>
        <v>17618268.659141663</v>
      </c>
      <c r="R224" s="47">
        <f t="shared" si="66"/>
        <v>21963983.686333686</v>
      </c>
      <c r="S224" s="47">
        <f t="shared" si="67"/>
        <v>336256.96030250273</v>
      </c>
      <c r="T224" s="47">
        <f t="shared" ref="T224" si="82">SUM(S213:S224)</f>
        <v>3968168.2576831067</v>
      </c>
      <c r="U224" s="47">
        <f>SUM(L213:L224)</f>
        <v>3914829.1745043774</v>
      </c>
      <c r="V224" s="47">
        <f t="shared" ref="V224" si="83">T224+U224</f>
        <v>7882997.4321874846</v>
      </c>
      <c r="W224" s="49"/>
      <c r="X224" s="50"/>
      <c r="Y224" s="38">
        <f t="shared" si="74"/>
        <v>254.18482117351437</v>
      </c>
      <c r="Z224" s="38">
        <f t="shared" si="75"/>
        <v>243.66992378545871</v>
      </c>
      <c r="AA224" s="38">
        <f t="shared" si="76"/>
        <v>497.85474495897307</v>
      </c>
      <c r="AB224" s="39"/>
      <c r="AC224" s="38">
        <f t="shared" si="77"/>
        <v>299.15753197378928</v>
      </c>
      <c r="AD224" s="51"/>
      <c r="AE224" s="31"/>
      <c r="AF224" s="38">
        <f t="shared" si="68"/>
        <v>31521021.732320845</v>
      </c>
      <c r="AG224" s="38">
        <f t="shared" si="69"/>
        <v>21963983.686333686</v>
      </c>
      <c r="AH224" s="104"/>
      <c r="AI224" s="104"/>
      <c r="AJ224" s="104"/>
      <c r="AK224" s="104"/>
    </row>
    <row r="225" spans="2:37" s="2" customFormat="1" ht="15" customHeight="1" x14ac:dyDescent="0.25">
      <c r="B225" s="32">
        <v>40544</v>
      </c>
      <c r="C225" s="33">
        <f t="shared" si="70"/>
        <v>2011</v>
      </c>
      <c r="D225" s="34">
        <f>'[1]IGP-DI'!C219</f>
        <v>9.7806403308773326E-3</v>
      </c>
      <c r="E225" s="35">
        <f t="shared" si="60"/>
        <v>2.3084188276537669</v>
      </c>
      <c r="F225" s="35">
        <f t="shared" si="71"/>
        <v>1398.743360971323</v>
      </c>
      <c r="G225" s="36"/>
      <c r="H225" s="37">
        <f>[1]Intangível!C15</f>
        <v>174270.12000000011</v>
      </c>
      <c r="I225" s="37">
        <f t="shared" si="62"/>
        <v>31964635.137000009</v>
      </c>
      <c r="J225" s="37">
        <f t="shared" si="61"/>
        <v>42493448.951548591</v>
      </c>
      <c r="K225" s="37">
        <f t="shared" si="65"/>
        <v>266371.9594750001</v>
      </c>
      <c r="L225" s="37">
        <f t="shared" si="65"/>
        <v>354112.07459623826</v>
      </c>
      <c r="M225" s="37">
        <f t="shared" si="78"/>
        <v>17474175.163083345</v>
      </c>
      <c r="N225" s="37">
        <f t="shared" si="72"/>
        <v>31992492.989400312</v>
      </c>
      <c r="O225" s="40">
        <f t="shared" si="79"/>
        <v>35102432.517000005</v>
      </c>
      <c r="P225" s="37">
        <f t="shared" si="73"/>
        <v>53962796.968231171</v>
      </c>
      <c r="Q225" s="37">
        <f t="shared" si="66"/>
        <v>17628257.35391666</v>
      </c>
      <c r="R225" s="37">
        <f t="shared" si="66"/>
        <v>21970303.978830859</v>
      </c>
      <c r="S225" s="37">
        <f t="shared" si="67"/>
        <v>336353.72063403786</v>
      </c>
      <c r="T225" s="37"/>
      <c r="U225" s="37"/>
      <c r="V225" s="37"/>
      <c r="W225" s="4"/>
      <c r="X225" s="20"/>
      <c r="Y225" s="38">
        <f t="shared" si="74"/>
        <v>255.64054665923513</v>
      </c>
      <c r="Z225" s="38">
        <f t="shared" si="75"/>
        <v>242.82043788479874</v>
      </c>
      <c r="AA225" s="38">
        <f t="shared" si="76"/>
        <v>498.46098454403386</v>
      </c>
      <c r="AB225" s="39"/>
      <c r="AC225" s="38">
        <f t="shared" si="77"/>
        <v>372.65192029801113</v>
      </c>
      <c r="AD225" s="22"/>
      <c r="AE225" s="31"/>
      <c r="AF225" s="38">
        <f t="shared" si="68"/>
        <v>31992492.989400312</v>
      </c>
      <c r="AG225" s="38">
        <f t="shared" si="69"/>
        <v>21970303.978830859</v>
      </c>
      <c r="AH225" s="104"/>
      <c r="AI225" s="104"/>
      <c r="AJ225" s="104"/>
      <c r="AK225" s="104"/>
    </row>
    <row r="226" spans="2:37" s="2" customFormat="1" ht="15" customHeight="1" x14ac:dyDescent="0.25">
      <c r="B226" s="32">
        <v>40575</v>
      </c>
      <c r="C226" s="33">
        <f t="shared" si="70"/>
        <v>2011</v>
      </c>
      <c r="D226" s="34">
        <f>'[1]IGP-DI'!C220</f>
        <v>9.5653067240779599E-3</v>
      </c>
      <c r="E226" s="35">
        <f t="shared" si="60"/>
        <v>2.3191411861276485</v>
      </c>
      <c r="F226" s="35">
        <f t="shared" si="71"/>
        <v>1412.1227702472813</v>
      </c>
      <c r="G226" s="36"/>
      <c r="H226" s="37">
        <f>[1]Intangível!C16</f>
        <v>954351.12</v>
      </c>
      <c r="I226" s="37">
        <f t="shared" si="62"/>
        <v>32116312.627000012</v>
      </c>
      <c r="J226" s="37">
        <f t="shared" si="61"/>
        <v>43032883.433068104</v>
      </c>
      <c r="K226" s="37">
        <f t="shared" si="65"/>
        <v>267635.93855833344</v>
      </c>
      <c r="L226" s="37">
        <f t="shared" si="65"/>
        <v>358607.36194223422</v>
      </c>
      <c r="M226" s="37">
        <f t="shared" si="78"/>
        <v>17740547.122558344</v>
      </c>
      <c r="N226" s="37">
        <f t="shared" si="72"/>
        <v>32662975.574052434</v>
      </c>
      <c r="O226" s="40">
        <f t="shared" si="79"/>
        <v>35276702.637000002</v>
      </c>
      <c r="P226" s="37">
        <f t="shared" si="73"/>
        <v>54666562.269989736</v>
      </c>
      <c r="Q226" s="37">
        <f t="shared" si="66"/>
        <v>17536155.514441658</v>
      </c>
      <c r="R226" s="37">
        <f t="shared" si="66"/>
        <v>22003586.695937302</v>
      </c>
      <c r="S226" s="37">
        <f t="shared" si="67"/>
        <v>336863.26140972989</v>
      </c>
      <c r="T226" s="37"/>
      <c r="U226" s="37"/>
      <c r="V226" s="37"/>
      <c r="W226" s="4"/>
      <c r="X226" s="20"/>
      <c r="Y226" s="38">
        <f t="shared" si="74"/>
        <v>256.37824060391472</v>
      </c>
      <c r="Z226" s="38">
        <f t="shared" si="75"/>
        <v>240.83278663485734</v>
      </c>
      <c r="AA226" s="38">
        <f t="shared" si="76"/>
        <v>497.21102723877209</v>
      </c>
      <c r="AB226" s="39"/>
      <c r="AC226" s="38">
        <f t="shared" si="77"/>
        <v>-185.08076883257752</v>
      </c>
      <c r="AD226" s="22"/>
      <c r="AE226" s="31"/>
      <c r="AF226" s="38">
        <f t="shared" si="68"/>
        <v>32662975.574052434</v>
      </c>
      <c r="AG226" s="38">
        <f t="shared" si="69"/>
        <v>22003586.695937302</v>
      </c>
      <c r="AH226" s="104"/>
      <c r="AI226" s="104"/>
      <c r="AJ226" s="104"/>
      <c r="AK226" s="104"/>
    </row>
    <row r="227" spans="2:37" s="2" customFormat="1" ht="15" customHeight="1" x14ac:dyDescent="0.25">
      <c r="B227" s="32">
        <v>40603</v>
      </c>
      <c r="C227" s="33">
        <f t="shared" si="70"/>
        <v>2011</v>
      </c>
      <c r="D227" s="34">
        <f>'[1]IGP-DI'!C221</f>
        <v>6.1011355013969037E-3</v>
      </c>
      <c r="E227" s="35">
        <f t="shared" si="60"/>
        <v>2.3254167092749829</v>
      </c>
      <c r="F227" s="35">
        <f t="shared" si="71"/>
        <v>1420.7383226131681</v>
      </c>
      <c r="G227" s="36"/>
      <c r="H227" s="37">
        <f>[1]Intangível!C17</f>
        <v>50879.05</v>
      </c>
      <c r="I227" s="37">
        <f t="shared" si="62"/>
        <v>33060581.847000014</v>
      </c>
      <c r="J227" s="37">
        <f t="shared" si="61"/>
        <v>44384604.593987733</v>
      </c>
      <c r="K227" s="37">
        <f t="shared" si="65"/>
        <v>275504.84872500011</v>
      </c>
      <c r="L227" s="37">
        <f t="shared" si="65"/>
        <v>369871.70494989777</v>
      </c>
      <c r="M227" s="37">
        <f t="shared" si="78"/>
        <v>18008183.061116677</v>
      </c>
      <c r="N227" s="37">
        <f t="shared" si="72"/>
        <v>33337444.505292039</v>
      </c>
      <c r="O227" s="40">
        <f t="shared" si="79"/>
        <v>36231053.756999999</v>
      </c>
      <c r="P227" s="37">
        <f t="shared" si="73"/>
        <v>56152944.486838363</v>
      </c>
      <c r="Q227" s="37">
        <f t="shared" si="66"/>
        <v>18222870.695883323</v>
      </c>
      <c r="R227" s="37">
        <f t="shared" si="66"/>
        <v>22815499.981546324</v>
      </c>
      <c r="S227" s="37">
        <f t="shared" si="67"/>
        <v>349293.223904101</v>
      </c>
      <c r="T227" s="37"/>
      <c r="U227" s="37"/>
      <c r="V227" s="37"/>
      <c r="W227" s="4"/>
      <c r="X227" s="20"/>
      <c r="Y227" s="38">
        <f t="shared" si="74"/>
        <v>261.92602565648622</v>
      </c>
      <c r="Z227" s="38">
        <f t="shared" si="75"/>
        <v>247.35329764772163</v>
      </c>
      <c r="AA227" s="38">
        <f t="shared" si="76"/>
        <v>509.27932330420788</v>
      </c>
      <c r="AB227" s="39"/>
      <c r="AC227" s="38">
        <f t="shared" si="77"/>
        <v>473.2491345189294</v>
      </c>
      <c r="AD227" s="22"/>
      <c r="AE227" s="31"/>
      <c r="AF227" s="38">
        <f t="shared" si="68"/>
        <v>33337444.505292039</v>
      </c>
      <c r="AG227" s="38">
        <f t="shared" si="69"/>
        <v>22815499.981546324</v>
      </c>
      <c r="AH227" s="104"/>
      <c r="AI227" s="104"/>
      <c r="AJ227" s="104"/>
      <c r="AK227" s="104"/>
    </row>
    <row r="228" spans="2:37" s="2" customFormat="1" ht="15" customHeight="1" x14ac:dyDescent="0.25">
      <c r="B228" s="32">
        <v>40634</v>
      </c>
      <c r="C228" s="33">
        <f t="shared" si="70"/>
        <v>2011</v>
      </c>
      <c r="D228" s="34">
        <f>'[1]IGP-DI'!C222</f>
        <v>4.9559701410495371E-3</v>
      </c>
      <c r="E228" s="35">
        <f t="shared" si="60"/>
        <v>2.3183194607179329</v>
      </c>
      <c r="F228" s="35">
        <f t="shared" si="71"/>
        <v>1427.7794593182837</v>
      </c>
      <c r="G228" s="36"/>
      <c r="H228" s="37">
        <f>[1]Intangível!C18</f>
        <v>-43033.48</v>
      </c>
      <c r="I228" s="37">
        <f t="shared" si="62"/>
        <v>33082608.397000015</v>
      </c>
      <c r="J228" s="37">
        <f t="shared" si="61"/>
        <v>44639496.465165451</v>
      </c>
      <c r="K228" s="37">
        <f t="shared" si="65"/>
        <v>275688.40330833348</v>
      </c>
      <c r="L228" s="37">
        <f t="shared" si="65"/>
        <v>371995.80387637875</v>
      </c>
      <c r="M228" s="37">
        <f t="shared" si="78"/>
        <v>18283687.909841675</v>
      </c>
      <c r="N228" s="37">
        <f t="shared" si="72"/>
        <v>33912969.113829054</v>
      </c>
      <c r="O228" s="40">
        <f t="shared" si="79"/>
        <v>36281932.806999996</v>
      </c>
      <c r="P228" s="37">
        <f t="shared" si="73"/>
        <v>56546730.679933213</v>
      </c>
      <c r="Q228" s="37">
        <f t="shared" si="66"/>
        <v>17998244.897158321</v>
      </c>
      <c r="R228" s="37">
        <f t="shared" si="66"/>
        <v>22633761.566104159</v>
      </c>
      <c r="S228" s="37">
        <f t="shared" si="67"/>
        <v>346510.90499422129</v>
      </c>
      <c r="T228" s="37"/>
      <c r="U228" s="37"/>
      <c r="V228" s="37"/>
      <c r="W228" s="4"/>
      <c r="X228" s="20"/>
      <c r="Y228" s="38">
        <f t="shared" si="74"/>
        <v>261.83273721522892</v>
      </c>
      <c r="Z228" s="38">
        <f t="shared" si="75"/>
        <v>243.89495199712977</v>
      </c>
      <c r="AA228" s="38">
        <f t="shared" si="76"/>
        <v>505.72768921235865</v>
      </c>
      <c r="AB228" s="39"/>
      <c r="AC228" s="38">
        <f t="shared" si="77"/>
        <v>536.01720791897617</v>
      </c>
      <c r="AD228" s="22"/>
      <c r="AE228" s="31"/>
      <c r="AF228" s="38">
        <f t="shared" si="68"/>
        <v>33912969.113829054</v>
      </c>
      <c r="AG228" s="38">
        <f t="shared" si="69"/>
        <v>22633761.566104159</v>
      </c>
      <c r="AH228" s="104"/>
      <c r="AI228" s="104"/>
      <c r="AJ228" s="104"/>
      <c r="AK228" s="104"/>
    </row>
    <row r="229" spans="2:37" s="2" customFormat="1" ht="15" customHeight="1" x14ac:dyDescent="0.25">
      <c r="B229" s="32">
        <v>40664</v>
      </c>
      <c r="C229" s="33">
        <f t="shared" si="70"/>
        <v>2011</v>
      </c>
      <c r="D229" s="34">
        <f>'[1]IGP-DI'!C223</f>
        <v>6.782494163770636E-5</v>
      </c>
      <c r="E229" s="35">
        <f t="shared" si="60"/>
        <v>2.2926259191268734</v>
      </c>
      <c r="F229" s="35">
        <f t="shared" si="71"/>
        <v>1427.8762983767836</v>
      </c>
      <c r="G229" s="36"/>
      <c r="H229" s="37">
        <f>[1]Intangível!C19</f>
        <v>76794.81</v>
      </c>
      <c r="I229" s="37">
        <f t="shared" si="62"/>
        <v>33025394.307000015</v>
      </c>
      <c r="J229" s="37">
        <f t="shared" si="61"/>
        <v>44784606.539988503</v>
      </c>
      <c r="K229" s="37">
        <f t="shared" si="65"/>
        <v>275211.61922500015</v>
      </c>
      <c r="L229" s="37">
        <f t="shared" si="65"/>
        <v>373205.05449990416</v>
      </c>
      <c r="M229" s="37">
        <f t="shared" si="78"/>
        <v>18559376.313150007</v>
      </c>
      <c r="N229" s="37">
        <f t="shared" si="72"/>
        <v>34454880.180124514</v>
      </c>
      <c r="O229" s="40">
        <f t="shared" si="79"/>
        <v>36238899.327</v>
      </c>
      <c r="P229" s="37">
        <f t="shared" si="73"/>
        <v>56783727.836114988</v>
      </c>
      <c r="Q229" s="37">
        <f t="shared" si="66"/>
        <v>17679523.013849992</v>
      </c>
      <c r="R229" s="37">
        <f t="shared" si="66"/>
        <v>22328847.655990474</v>
      </c>
      <c r="S229" s="37">
        <f t="shared" si="67"/>
        <v>341842.83448237815</v>
      </c>
      <c r="T229" s="37"/>
      <c r="U229" s="37"/>
      <c r="V229" s="37"/>
      <c r="W229" s="4"/>
      <c r="X229" s="20"/>
      <c r="Y229" s="38">
        <f t="shared" si="74"/>
        <v>261.38844627873897</v>
      </c>
      <c r="Z229" s="38">
        <f t="shared" si="75"/>
        <v>239.42271493777935</v>
      </c>
      <c r="AA229" s="38">
        <f t="shared" si="76"/>
        <v>500.81116121651831</v>
      </c>
      <c r="AB229" s="39"/>
      <c r="AC229" s="38">
        <f t="shared" si="77"/>
        <v>447.02497631323718</v>
      </c>
      <c r="AD229" s="22"/>
      <c r="AE229" s="31"/>
      <c r="AF229" s="38">
        <f t="shared" si="68"/>
        <v>34454880.180124514</v>
      </c>
      <c r="AG229" s="38">
        <f t="shared" si="69"/>
        <v>22328847.655990474</v>
      </c>
      <c r="AH229" s="104"/>
      <c r="AI229" s="104"/>
      <c r="AJ229" s="104"/>
      <c r="AK229" s="104"/>
    </row>
    <row r="230" spans="2:37" s="2" customFormat="1" ht="15" customHeight="1" x14ac:dyDescent="0.25">
      <c r="B230" s="32">
        <v>40695</v>
      </c>
      <c r="C230" s="33">
        <f t="shared" si="70"/>
        <v>2011</v>
      </c>
      <c r="D230" s="34">
        <f>'[1]IGP-DI'!C224</f>
        <v>-1.3126517753614397E-3</v>
      </c>
      <c r="E230" s="35">
        <f t="shared" si="60"/>
        <v>2.2795891156598533</v>
      </c>
      <c r="F230" s="35">
        <f t="shared" si="71"/>
        <v>1426.0019940187228</v>
      </c>
      <c r="G230" s="36"/>
      <c r="H230" s="37">
        <f>[1]Intangível!C20</f>
        <v>212706.06</v>
      </c>
      <c r="I230" s="37">
        <f t="shared" si="62"/>
        <v>33082565.707000013</v>
      </c>
      <c r="J230" s="37">
        <f t="shared" si="61"/>
        <v>44819454.933529206</v>
      </c>
      <c r="K230" s="37">
        <f t="shared" si="65"/>
        <v>275688.04755833343</v>
      </c>
      <c r="L230" s="37">
        <f t="shared" si="65"/>
        <v>373495.45777941006</v>
      </c>
      <c r="M230" s="37">
        <f t="shared" si="78"/>
        <v>18834587.932375006</v>
      </c>
      <c r="N230" s="37">
        <f t="shared" si="72"/>
        <v>34830447.447472811</v>
      </c>
      <c r="O230" s="40">
        <f t="shared" si="79"/>
        <v>36315694.137000002</v>
      </c>
      <c r="P230" s="37">
        <f t="shared" si="73"/>
        <v>56864379.207744956</v>
      </c>
      <c r="Q230" s="37">
        <f t="shared" si="66"/>
        <v>17481106.204624996</v>
      </c>
      <c r="R230" s="37">
        <f t="shared" si="66"/>
        <v>22033931.760272145</v>
      </c>
      <c r="S230" s="37">
        <f t="shared" si="67"/>
        <v>337327.82827697659</v>
      </c>
      <c r="T230" s="37"/>
      <c r="U230" s="37"/>
      <c r="V230" s="37"/>
      <c r="W230" s="4"/>
      <c r="X230" s="20"/>
      <c r="Y230" s="38">
        <f t="shared" si="74"/>
        <v>261.57410008416099</v>
      </c>
      <c r="Z230" s="38">
        <f t="shared" si="75"/>
        <v>236.24443424157431</v>
      </c>
      <c r="AA230" s="38">
        <f t="shared" si="76"/>
        <v>497.8185343257353</v>
      </c>
      <c r="AB230" s="39"/>
      <c r="AC230" s="38">
        <f t="shared" si="77"/>
        <v>348.85180643634794</v>
      </c>
      <c r="AD230" s="22"/>
      <c r="AE230" s="31"/>
      <c r="AF230" s="38">
        <f t="shared" si="68"/>
        <v>34830447.447472811</v>
      </c>
      <c r="AG230" s="38">
        <f t="shared" si="69"/>
        <v>22033931.760272145</v>
      </c>
      <c r="AH230" s="104"/>
      <c r="AI230" s="104"/>
      <c r="AJ230" s="104"/>
      <c r="AK230" s="104"/>
    </row>
    <row r="231" spans="2:37" s="2" customFormat="1" ht="15" customHeight="1" x14ac:dyDescent="0.25">
      <c r="B231" s="32">
        <v>40725</v>
      </c>
      <c r="C231" s="33">
        <f t="shared" si="70"/>
        <v>2011</v>
      </c>
      <c r="D231" s="34">
        <f>'[1]IGP-DI'!C225</f>
        <v>-5.0822580998499678E-4</v>
      </c>
      <c r="E231" s="35">
        <f t="shared" si="60"/>
        <v>2.2457288831355546</v>
      </c>
      <c r="F231" s="35">
        <f t="shared" si="71"/>
        <v>1425.2772630002723</v>
      </c>
      <c r="G231" s="36"/>
      <c r="H231" s="37">
        <f>[1]Intangível!C21</f>
        <v>428247.81999999995</v>
      </c>
      <c r="I231" s="37">
        <f t="shared" si="62"/>
        <v>33295404.737000011</v>
      </c>
      <c r="J231" s="37">
        <f t="shared" si="61"/>
        <v>44973352.564417392</v>
      </c>
      <c r="K231" s="37">
        <f t="shared" si="65"/>
        <v>277461.70614166674</v>
      </c>
      <c r="L231" s="37">
        <f t="shared" si="65"/>
        <v>374777.9380368116</v>
      </c>
      <c r="M231" s="37">
        <f t="shared" si="78"/>
        <v>19110275.97993334</v>
      </c>
      <c r="N231" s="37">
        <f t="shared" si="72"/>
        <v>35157732.387097917</v>
      </c>
      <c r="O231" s="40">
        <f t="shared" si="79"/>
        <v>36528400.197000004</v>
      </c>
      <c r="P231" s="37">
        <f t="shared" si="73"/>
        <v>57002162.930435799</v>
      </c>
      <c r="Q231" s="37">
        <f t="shared" si="66"/>
        <v>17418124.217066664</v>
      </c>
      <c r="R231" s="37">
        <f t="shared" si="66"/>
        <v>21844430.543337882</v>
      </c>
      <c r="S231" s="37">
        <f t="shared" si="67"/>
        <v>334426.66498665832</v>
      </c>
      <c r="T231" s="37"/>
      <c r="U231" s="37"/>
      <c r="V231" s="37"/>
      <c r="W231" s="4"/>
      <c r="X231" s="20"/>
      <c r="Y231" s="38">
        <f t="shared" si="74"/>
        <v>262.81726085152371</v>
      </c>
      <c r="Z231" s="38">
        <f t="shared" si="75"/>
        <v>234.52047499890622</v>
      </c>
      <c r="AA231" s="38">
        <f t="shared" si="76"/>
        <v>497.33773585042991</v>
      </c>
      <c r="AB231" s="39"/>
      <c r="AC231" s="38">
        <f t="shared" si="77"/>
        <v>197.02411651731609</v>
      </c>
      <c r="AD231" s="22"/>
      <c r="AE231" s="31"/>
      <c r="AF231" s="38">
        <f t="shared" si="68"/>
        <v>35157732.387097917</v>
      </c>
      <c r="AG231" s="38">
        <f t="shared" si="69"/>
        <v>21844430.543337882</v>
      </c>
      <c r="AH231" s="104"/>
      <c r="AI231" s="104"/>
      <c r="AJ231" s="104"/>
      <c r="AK231" s="104"/>
    </row>
    <row r="232" spans="2:37" s="2" customFormat="1" ht="15" customHeight="1" x14ac:dyDescent="0.25">
      <c r="B232" s="32">
        <v>40756</v>
      </c>
      <c r="C232" s="33">
        <f t="shared" si="70"/>
        <v>2011</v>
      </c>
      <c r="D232" s="34">
        <f>'[1]IGP-DI'!C226</f>
        <v>6.1303034686515101E-3</v>
      </c>
      <c r="E232" s="35">
        <f t="shared" si="60"/>
        <v>2.223565027851786</v>
      </c>
      <c r="F232" s="35">
        <f t="shared" si="71"/>
        <v>1434.0146451494331</v>
      </c>
      <c r="G232" s="36"/>
      <c r="H232" s="37">
        <f>[1]Intangível!C22</f>
        <v>233260.85000000003</v>
      </c>
      <c r="I232" s="37">
        <f t="shared" si="62"/>
        <v>33698020.787000015</v>
      </c>
      <c r="J232" s="37">
        <f t="shared" si="61"/>
        <v>45320964.113072522</v>
      </c>
      <c r="K232" s="37">
        <f t="shared" si="65"/>
        <v>280816.83989166678</v>
      </c>
      <c r="L232" s="37">
        <f t="shared" si="65"/>
        <v>377674.70094227104</v>
      </c>
      <c r="M232" s="37">
        <f t="shared" si="78"/>
        <v>19387737.686075006</v>
      </c>
      <c r="N232" s="37">
        <f t="shared" si="72"/>
        <v>35514451.786293939</v>
      </c>
      <c r="O232" s="40">
        <f t="shared" si="79"/>
        <v>36956648.017000005</v>
      </c>
      <c r="P232" s="37">
        <f t="shared" si="73"/>
        <v>57401223.133414388</v>
      </c>
      <c r="Q232" s="37">
        <f t="shared" si="66"/>
        <v>17568910.330924999</v>
      </c>
      <c r="R232" s="37">
        <f t="shared" si="66"/>
        <v>21886771.347120449</v>
      </c>
      <c r="S232" s="37">
        <f t="shared" si="67"/>
        <v>335074.88027310243</v>
      </c>
      <c r="T232" s="37"/>
      <c r="U232" s="37"/>
      <c r="V232" s="37"/>
      <c r="W232" s="4"/>
      <c r="X232" s="20"/>
      <c r="Y232" s="38">
        <f t="shared" si="74"/>
        <v>264.98331991015482</v>
      </c>
      <c r="Z232" s="38">
        <f t="shared" si="75"/>
        <v>235.09452439292747</v>
      </c>
      <c r="AA232" s="38">
        <f t="shared" si="76"/>
        <v>500.07784430308232</v>
      </c>
      <c r="AB232" s="39"/>
      <c r="AC232" s="38">
        <f t="shared" si="77"/>
        <v>336.41786315037979</v>
      </c>
      <c r="AD232" s="22"/>
      <c r="AE232" s="31"/>
      <c r="AF232" s="38">
        <f t="shared" si="68"/>
        <v>35514451.786293939</v>
      </c>
      <c r="AG232" s="38">
        <f t="shared" si="69"/>
        <v>21886771.347120449</v>
      </c>
      <c r="AH232" s="104"/>
      <c r="AI232" s="104"/>
      <c r="AJ232" s="104"/>
      <c r="AK232" s="104"/>
    </row>
    <row r="233" spans="2:37" s="2" customFormat="1" ht="15" customHeight="1" x14ac:dyDescent="0.25">
      <c r="B233" s="32">
        <v>40787</v>
      </c>
      <c r="C233" s="33">
        <f t="shared" si="70"/>
        <v>2011</v>
      </c>
      <c r="D233" s="34">
        <f>'[1]IGP-DI'!C227</f>
        <v>7.5241528792846513E-3</v>
      </c>
      <c r="E233" s="35">
        <f t="shared" si="60"/>
        <v>2.2202385809951335</v>
      </c>
      <c r="F233" s="35">
        <f t="shared" si="71"/>
        <v>1444.8043905706706</v>
      </c>
      <c r="G233" s="36"/>
      <c r="H233" s="37">
        <f>[1]Intangível!C23</f>
        <v>-127569.76000000001</v>
      </c>
      <c r="I233" s="37">
        <f t="shared" si="62"/>
        <v>33929690.677000016</v>
      </c>
      <c r="J233" s="37">
        <f t="shared" si="61"/>
        <v>45829948.583358668</v>
      </c>
      <c r="K233" s="37">
        <f t="shared" si="65"/>
        <v>282747.42230833345</v>
      </c>
      <c r="L233" s="37">
        <f t="shared" si="65"/>
        <v>381916.23819465557</v>
      </c>
      <c r="M233" s="37">
        <f t="shared" si="78"/>
        <v>19668554.525966674</v>
      </c>
      <c r="N233" s="37">
        <f t="shared" si="72"/>
        <v>36112156.114738189</v>
      </c>
      <c r="O233" s="40">
        <f t="shared" si="79"/>
        <v>37189908.867000006</v>
      </c>
      <c r="P233" s="37">
        <f t="shared" si="73"/>
        <v>57987800.860491857</v>
      </c>
      <c r="Q233" s="37">
        <f t="shared" si="66"/>
        <v>17521354.341033332</v>
      </c>
      <c r="R233" s="37">
        <f t="shared" si="66"/>
        <v>21875644.745753668</v>
      </c>
      <c r="S233" s="37">
        <f t="shared" si="67"/>
        <v>334904.53789771546</v>
      </c>
      <c r="T233" s="37"/>
      <c r="U233" s="37"/>
      <c r="V233" s="37"/>
      <c r="W233" s="4"/>
      <c r="X233" s="20"/>
      <c r="Y233" s="38">
        <f t="shared" si="74"/>
        <v>266.32659539879216</v>
      </c>
      <c r="Z233" s="38">
        <f t="shared" si="75"/>
        <v>233.54331772728608</v>
      </c>
      <c r="AA233" s="38">
        <f t="shared" si="76"/>
        <v>499.86991312607825</v>
      </c>
      <c r="AB233" s="39"/>
      <c r="AC233" s="38">
        <f t="shared" si="77"/>
        <v>588.8297856291282</v>
      </c>
      <c r="AD233" s="22"/>
      <c r="AE233" s="31"/>
      <c r="AF233" s="38">
        <f t="shared" si="68"/>
        <v>36112156.114738189</v>
      </c>
      <c r="AG233" s="38">
        <f t="shared" si="69"/>
        <v>21875644.745753668</v>
      </c>
      <c r="AH233" s="104"/>
      <c r="AI233" s="104"/>
      <c r="AJ233" s="104"/>
      <c r="AK233" s="104"/>
    </row>
    <row r="234" spans="2:37" s="2" customFormat="1" ht="15" customHeight="1" x14ac:dyDescent="0.25">
      <c r="B234" s="32">
        <v>40817</v>
      </c>
      <c r="C234" s="33">
        <f t="shared" si="70"/>
        <v>2011</v>
      </c>
      <c r="D234" s="34">
        <f>'[1]IGP-DI'!C228</f>
        <v>3.9783009627920585E-3</v>
      </c>
      <c r="E234" s="35">
        <f t="shared" si="60"/>
        <v>2.2205861958481434</v>
      </c>
      <c r="F234" s="35">
        <f t="shared" si="71"/>
        <v>1450.5522572687241</v>
      </c>
      <c r="G234" s="36"/>
      <c r="H234" s="37">
        <f>[1]Intangível!C24</f>
        <v>20222.789999999997</v>
      </c>
      <c r="I234" s="37">
        <f t="shared" si="62"/>
        <v>33103868.987000018</v>
      </c>
      <c r="J234" s="37">
        <f t="shared" si="61"/>
        <v>44495964.634332284</v>
      </c>
      <c r="K234" s="37">
        <f t="shared" si="65"/>
        <v>275865.57489166682</v>
      </c>
      <c r="L234" s="37">
        <f t="shared" si="65"/>
        <v>370799.70528610237</v>
      </c>
      <c r="M234" s="37">
        <f t="shared" si="78"/>
        <v>19951301.948275007</v>
      </c>
      <c r="N234" s="37">
        <f t="shared" si="72"/>
        <v>36768659.332503982</v>
      </c>
      <c r="O234" s="40">
        <f t="shared" si="79"/>
        <v>37062339.107000008</v>
      </c>
      <c r="P234" s="37">
        <f t="shared" si="73"/>
        <v>58295580.324922703</v>
      </c>
      <c r="Q234" s="37">
        <f t="shared" si="66"/>
        <v>17111037.158725001</v>
      </c>
      <c r="R234" s="37">
        <f t="shared" si="66"/>
        <v>21526920.992418721</v>
      </c>
      <c r="S234" s="37">
        <f t="shared" si="67"/>
        <v>329565.76188347855</v>
      </c>
      <c r="T234" s="37"/>
      <c r="U234" s="37"/>
      <c r="V234" s="37"/>
      <c r="W234" s="4"/>
      <c r="X234" s="20"/>
      <c r="Y234" s="38">
        <f t="shared" si="74"/>
        <v>256.64353438159435</v>
      </c>
      <c r="Z234" s="38">
        <f t="shared" si="75"/>
        <v>228.10407002798922</v>
      </c>
      <c r="AA234" s="38">
        <f t="shared" si="76"/>
        <v>484.74760440958357</v>
      </c>
      <c r="AB234" s="39"/>
      <c r="AC234" s="38">
        <f t="shared" si="77"/>
        <v>470.75069927004949</v>
      </c>
      <c r="AD234" s="22"/>
      <c r="AE234" s="31"/>
      <c r="AF234" s="38">
        <f t="shared" si="68"/>
        <v>36768659.332503982</v>
      </c>
      <c r="AG234" s="38">
        <f t="shared" si="69"/>
        <v>21526920.992418721</v>
      </c>
      <c r="AH234" s="104"/>
      <c r="AI234" s="104"/>
      <c r="AJ234" s="104"/>
      <c r="AK234" s="104"/>
    </row>
    <row r="235" spans="2:37" s="2" customFormat="1" ht="15" customHeight="1" x14ac:dyDescent="0.25">
      <c r="B235" s="32">
        <v>40848</v>
      </c>
      <c r="C235" s="33">
        <f t="shared" si="70"/>
        <v>2011</v>
      </c>
      <c r="D235" s="34">
        <f>'[1]IGP-DI'!C229</f>
        <v>4.2683412691748579E-3</v>
      </c>
      <c r="E235" s="35">
        <f t="shared" si="60"/>
        <v>2.1982746835741449</v>
      </c>
      <c r="F235" s="35">
        <f t="shared" si="71"/>
        <v>1456.7437093315191</v>
      </c>
      <c r="G235" s="36"/>
      <c r="H235" s="37">
        <f>[1]Intangível!C25</f>
        <v>123869.53000000001</v>
      </c>
      <c r="I235" s="37">
        <f t="shared" si="62"/>
        <v>33081314.347000018</v>
      </c>
      <c r="J235" s="37">
        <f t="shared" si="61"/>
        <v>44598295.245070472</v>
      </c>
      <c r="K235" s="37">
        <f t="shared" si="65"/>
        <v>275677.61955833348</v>
      </c>
      <c r="L235" s="37">
        <f t="shared" si="65"/>
        <v>371652.46037558728</v>
      </c>
      <c r="M235" s="37">
        <f t="shared" si="78"/>
        <v>20227167.523166675</v>
      </c>
      <c r="N235" s="37">
        <f t="shared" si="72"/>
        <v>37287210.983437702</v>
      </c>
      <c r="O235" s="40">
        <f t="shared" si="79"/>
        <v>37082561.897000007</v>
      </c>
      <c r="P235" s="37">
        <f t="shared" si="73"/>
        <v>58547800.930600792</v>
      </c>
      <c r="Q235" s="37">
        <f t="shared" si="66"/>
        <v>16855394.373833332</v>
      </c>
      <c r="R235" s="37">
        <f t="shared" si="66"/>
        <v>21260589.94716309</v>
      </c>
      <c r="S235" s="37">
        <f t="shared" si="67"/>
        <v>325488.37460297486</v>
      </c>
      <c r="T235" s="37"/>
      <c r="U235" s="37"/>
      <c r="V235" s="37"/>
      <c r="W235" s="4"/>
      <c r="X235" s="20"/>
      <c r="Y235" s="38">
        <f t="shared" si="74"/>
        <v>256.21445798538804</v>
      </c>
      <c r="Z235" s="38">
        <f t="shared" si="75"/>
        <v>224.38927861574865</v>
      </c>
      <c r="AA235" s="38">
        <f t="shared" si="76"/>
        <v>480.60373660113669</v>
      </c>
      <c r="AB235" s="39"/>
      <c r="AC235" s="38">
        <f t="shared" si="77"/>
        <v>395.20899857685026</v>
      </c>
      <c r="AD235" s="22"/>
      <c r="AE235" s="31"/>
      <c r="AF235" s="38">
        <f t="shared" si="68"/>
        <v>37287210.983437702</v>
      </c>
      <c r="AG235" s="38">
        <f t="shared" si="69"/>
        <v>21260589.94716309</v>
      </c>
      <c r="AH235" s="104"/>
      <c r="AI235" s="104"/>
      <c r="AJ235" s="104"/>
      <c r="AK235" s="104"/>
    </row>
    <row r="236" spans="2:37" s="26" customFormat="1" ht="15" customHeight="1" x14ac:dyDescent="0.25">
      <c r="B236" s="41">
        <v>40878</v>
      </c>
      <c r="C236" s="33">
        <f t="shared" si="70"/>
        <v>2011</v>
      </c>
      <c r="D236" s="34">
        <f>'[1]IGP-DI'!C230</f>
        <v>-1.5975776862358071E-3</v>
      </c>
      <c r="E236" s="43">
        <f t="shared" si="60"/>
        <v>2.1781189767772657</v>
      </c>
      <c r="F236" s="43">
        <f t="shared" si="71"/>
        <v>1454.4164480869267</v>
      </c>
      <c r="G236" s="44">
        <f>F236/F224-1</f>
        <v>4.9972148741506794E-2</v>
      </c>
      <c r="H236" s="37">
        <f>[1]Intangível!C26</f>
        <v>1067762.23</v>
      </c>
      <c r="I236" s="37">
        <f t="shared" si="62"/>
        <v>32959242.077000018</v>
      </c>
      <c r="J236" s="40">
        <f t="shared" si="61"/>
        <v>44372406.604054086</v>
      </c>
      <c r="K236" s="37">
        <f t="shared" si="65"/>
        <v>274660.3506416668</v>
      </c>
      <c r="L236" s="40">
        <f t="shared" si="65"/>
        <v>369770.05503378407</v>
      </c>
      <c r="M236" s="37">
        <f t="shared" si="78"/>
        <v>20502845.142725009</v>
      </c>
      <c r="N236" s="40">
        <f t="shared" si="72"/>
        <v>37819604.324800737</v>
      </c>
      <c r="O236" s="40">
        <f t="shared" si="79"/>
        <v>37206431.427000009</v>
      </c>
      <c r="P236" s="40">
        <f t="shared" si="73"/>
        <v>58922101.172959201</v>
      </c>
      <c r="Q236" s="37">
        <f t="shared" si="66"/>
        <v>16703586.284274999</v>
      </c>
      <c r="R236" s="40">
        <f t="shared" si="66"/>
        <v>21102496.848158464</v>
      </c>
      <c r="S236" s="40">
        <f t="shared" si="67"/>
        <v>323068.05296755244</v>
      </c>
      <c r="T236" s="40">
        <f t="shared" ref="T236" si="84">SUM(S225:S236)</f>
        <v>4030720.0463129268</v>
      </c>
      <c r="U236" s="40">
        <f>SUM(L225:L236)</f>
        <v>4447878.5555132749</v>
      </c>
      <c r="V236" s="40">
        <f t="shared" ref="V236" si="85">T236+U236</f>
        <v>8478598.6018262021</v>
      </c>
      <c r="W236" s="49"/>
      <c r="X236" s="50"/>
      <c r="Y236" s="38">
        <f t="shared" si="74"/>
        <v>253.83329453570579</v>
      </c>
      <c r="Z236" s="38">
        <f t="shared" si="75"/>
        <v>221.7741191522318</v>
      </c>
      <c r="AA236" s="38">
        <f t="shared" si="76"/>
        <v>475.60741368793759</v>
      </c>
      <c r="AB236" s="39"/>
      <c r="AC236" s="38">
        <f t="shared" si="77"/>
        <v>-257.37136848231961</v>
      </c>
      <c r="AD236" s="51"/>
      <c r="AE236" s="31"/>
      <c r="AF236" s="38">
        <f t="shared" si="68"/>
        <v>37819604.324800737</v>
      </c>
      <c r="AG236" s="38">
        <f t="shared" si="69"/>
        <v>21102496.848158464</v>
      </c>
      <c r="AH236" s="104"/>
      <c r="AI236" s="104"/>
      <c r="AJ236" s="104"/>
      <c r="AK236" s="104"/>
    </row>
    <row r="237" spans="2:37" s="2" customFormat="1" ht="15" customHeight="1" x14ac:dyDescent="0.25">
      <c r="B237" s="32">
        <v>40909</v>
      </c>
      <c r="C237" s="33">
        <f t="shared" si="70"/>
        <v>2012</v>
      </c>
      <c r="D237" s="34">
        <f>'[1]IGP-DI'!C231</f>
        <v>2.9919284514567934E-3</v>
      </c>
      <c r="E237" s="45">
        <f t="shared" si="60"/>
        <v>2.1807487729817883</v>
      </c>
      <c r="F237" s="45">
        <f t="shared" si="71"/>
        <v>1458.7679580382248</v>
      </c>
      <c r="G237" s="36"/>
      <c r="H237" s="46">
        <f>[1]Intangível!C27</f>
        <v>48764.08</v>
      </c>
      <c r="I237" s="46">
        <f t="shared" si="62"/>
        <v>34161797.797000021</v>
      </c>
      <c r="J237" s="46">
        <f t="shared" si="61"/>
        <v>45661170.892781049</v>
      </c>
      <c r="K237" s="46">
        <f t="shared" si="65"/>
        <v>284681.64830833348</v>
      </c>
      <c r="L237" s="46">
        <f t="shared" si="65"/>
        <v>380509.7574398421</v>
      </c>
      <c r="M237" s="46">
        <f t="shared" si="78"/>
        <v>20777505.493366677</v>
      </c>
      <c r="N237" s="46">
        <f t="shared" si="72"/>
        <v>38128363.887473986</v>
      </c>
      <c r="O237" s="47">
        <f t="shared" si="79"/>
        <v>38274193.657000005</v>
      </c>
      <c r="P237" s="46">
        <f t="shared" si="73"/>
        <v>59894024.935786299</v>
      </c>
      <c r="Q237" s="46">
        <f t="shared" si="66"/>
        <v>17496688.163633328</v>
      </c>
      <c r="R237" s="46">
        <f t="shared" si="66"/>
        <v>21765661.048312314</v>
      </c>
      <c r="S237" s="46">
        <f t="shared" si="67"/>
        <v>333220.74572628568</v>
      </c>
      <c r="T237" s="46"/>
      <c r="U237" s="46"/>
      <c r="V237" s="46"/>
      <c r="W237" s="4"/>
      <c r="X237" s="20"/>
      <c r="Y237" s="38">
        <f t="shared" si="74"/>
        <v>261.62366215009968</v>
      </c>
      <c r="Z237" s="38">
        <f t="shared" si="75"/>
        <v>229.10958286025237</v>
      </c>
      <c r="AA237" s="38">
        <f t="shared" si="76"/>
        <v>490.73324501035205</v>
      </c>
      <c r="AB237" s="39"/>
      <c r="AC237" s="38">
        <f t="shared" si="77"/>
        <v>457.20496632226235</v>
      </c>
      <c r="AD237" s="22"/>
      <c r="AE237" s="31"/>
      <c r="AF237" s="38">
        <f t="shared" si="68"/>
        <v>38128363.887473986</v>
      </c>
      <c r="AG237" s="38">
        <f t="shared" si="69"/>
        <v>21765661.048312314</v>
      </c>
      <c r="AH237" s="104"/>
      <c r="AI237" s="104"/>
      <c r="AJ237" s="104"/>
      <c r="AK237" s="104"/>
    </row>
    <row r="238" spans="2:37" s="2" customFormat="1" ht="15" customHeight="1" x14ac:dyDescent="0.25">
      <c r="B238" s="32">
        <v>40940</v>
      </c>
      <c r="C238" s="33">
        <f t="shared" si="70"/>
        <v>2012</v>
      </c>
      <c r="D238" s="34">
        <f>'[1]IGP-DI'!C232</f>
        <v>7.0452846916024825E-4</v>
      </c>
      <c r="E238" s="45">
        <f t="shared" si="60"/>
        <v>2.178236651362254</v>
      </c>
      <c r="F238" s="45">
        <f t="shared" si="71"/>
        <v>1459.7957015945615</v>
      </c>
      <c r="G238" s="36"/>
      <c r="H238" s="46">
        <f>[1]Intangível!C28</f>
        <v>205465.02999999997</v>
      </c>
      <c r="I238" s="46">
        <f t="shared" si="62"/>
        <v>34208966.877000019</v>
      </c>
      <c r="J238" s="46">
        <f t="shared" si="61"/>
        <v>45843217.533447444</v>
      </c>
      <c r="K238" s="46">
        <f t="shared" si="65"/>
        <v>285074.72397500015</v>
      </c>
      <c r="L238" s="46">
        <f t="shared" si="65"/>
        <v>382026.81277872872</v>
      </c>
      <c r="M238" s="46">
        <f t="shared" si="78"/>
        <v>21062187.14167501</v>
      </c>
      <c r="N238" s="46">
        <f t="shared" si="72"/>
        <v>38624089.439605601</v>
      </c>
      <c r="O238" s="47">
        <f t="shared" si="79"/>
        <v>38322957.737000003</v>
      </c>
      <c r="P238" s="46">
        <f t="shared" si="73"/>
        <v>60122133.551702298</v>
      </c>
      <c r="Q238" s="46">
        <f t="shared" si="66"/>
        <v>17260770.595324993</v>
      </c>
      <c r="R238" s="46">
        <f t="shared" si="66"/>
        <v>21498044.112096697</v>
      </c>
      <c r="S238" s="46">
        <f t="shared" si="67"/>
        <v>329123.67213606427</v>
      </c>
      <c r="T238" s="46"/>
      <c r="U238" s="46"/>
      <c r="V238" s="46"/>
      <c r="W238" s="4"/>
      <c r="X238" s="20"/>
      <c r="Y238" s="38">
        <f t="shared" si="74"/>
        <v>261.88319442694961</v>
      </c>
      <c r="Z238" s="38">
        <f t="shared" si="75"/>
        <v>225.6175633160158</v>
      </c>
      <c r="AA238" s="38">
        <f t="shared" si="76"/>
        <v>487.50075774296545</v>
      </c>
      <c r="AB238" s="39"/>
      <c r="AC238" s="38">
        <f t="shared" si="77"/>
        <v>346.65242825517441</v>
      </c>
      <c r="AD238" s="22"/>
      <c r="AE238" s="31"/>
      <c r="AF238" s="38">
        <f t="shared" si="68"/>
        <v>38624089.439605601</v>
      </c>
      <c r="AG238" s="38">
        <f t="shared" si="69"/>
        <v>21498044.112096697</v>
      </c>
      <c r="AH238" s="104"/>
      <c r="AI238" s="104"/>
      <c r="AJ238" s="104"/>
      <c r="AK238" s="104"/>
    </row>
    <row r="239" spans="2:37" s="2" customFormat="1" ht="15" customHeight="1" x14ac:dyDescent="0.25">
      <c r="B239" s="32">
        <v>40969</v>
      </c>
      <c r="C239" s="33">
        <f t="shared" si="70"/>
        <v>2012</v>
      </c>
      <c r="D239" s="34">
        <f>'[1]IGP-DI'!C233</f>
        <v>5.5680621774076844E-3</v>
      </c>
      <c r="E239" s="45">
        <f t="shared" si="60"/>
        <v>2.1863702559473737</v>
      </c>
      <c r="F239" s="45">
        <f t="shared" si="71"/>
        <v>1467.9239348273525</v>
      </c>
      <c r="G239" s="36"/>
      <c r="H239" s="46">
        <f>[1]Intangível!C29</f>
        <v>433016.73999999993</v>
      </c>
      <c r="I239" s="46">
        <f t="shared" si="62"/>
        <v>34397928.847000018</v>
      </c>
      <c r="J239" s="46">
        <f t="shared" si="61"/>
        <v>46045177.601129092</v>
      </c>
      <c r="K239" s="46">
        <f t="shared" si="65"/>
        <v>286649.40705833345</v>
      </c>
      <c r="L239" s="46">
        <f t="shared" si="65"/>
        <v>383709.81334274245</v>
      </c>
      <c r="M239" s="46">
        <f t="shared" si="78"/>
        <v>21347261.865650009</v>
      </c>
      <c r="N239" s="46">
        <f t="shared" si="72"/>
        <v>39033597.171755508</v>
      </c>
      <c r="O239" s="47">
        <f t="shared" si="79"/>
        <v>38528422.767000005</v>
      </c>
      <c r="P239" s="46">
        <f t="shared" si="73"/>
        <v>60370101.092379183</v>
      </c>
      <c r="Q239" s="46">
        <f t="shared" si="66"/>
        <v>17181160.901349995</v>
      </c>
      <c r="R239" s="46">
        <f t="shared" si="66"/>
        <v>21336503.920623675</v>
      </c>
      <c r="S239" s="46">
        <f t="shared" si="67"/>
        <v>326650.5773401871</v>
      </c>
      <c r="T239" s="46"/>
      <c r="U239" s="46"/>
      <c r="V239" s="46"/>
      <c r="W239" s="4"/>
      <c r="X239" s="20"/>
      <c r="Y239" s="38">
        <f t="shared" si="74"/>
        <v>262.85172159611733</v>
      </c>
      <c r="Z239" s="38">
        <f t="shared" si="75"/>
        <v>223.76458362179085</v>
      </c>
      <c r="AA239" s="38">
        <f t="shared" si="76"/>
        <v>486.61630521790818</v>
      </c>
      <c r="AB239" s="39"/>
      <c r="AC239" s="38">
        <f t="shared" si="77"/>
        <v>189.98798967552932</v>
      </c>
      <c r="AD239" s="22"/>
      <c r="AE239" s="31"/>
      <c r="AF239" s="38">
        <f t="shared" si="68"/>
        <v>39033597.171755508</v>
      </c>
      <c r="AG239" s="38">
        <f t="shared" si="69"/>
        <v>21336503.920623675</v>
      </c>
      <c r="AH239" s="104"/>
      <c r="AI239" s="104"/>
      <c r="AJ239" s="104"/>
      <c r="AK239" s="104"/>
    </row>
    <row r="240" spans="2:37" s="2" customFormat="1" ht="15" customHeight="1" x14ac:dyDescent="0.25">
      <c r="B240" s="32">
        <v>41000</v>
      </c>
      <c r="C240" s="33">
        <f t="shared" si="70"/>
        <v>2012</v>
      </c>
      <c r="D240" s="34">
        <f>'[1]IGP-DI'!C234</f>
        <v>1.015726415696605E-2</v>
      </c>
      <c r="E240" s="45">
        <f t="shared" si="60"/>
        <v>2.2060835618348338</v>
      </c>
      <c r="F240" s="45">
        <f t="shared" si="71"/>
        <v>1482.834025995727</v>
      </c>
      <c r="G240" s="36"/>
      <c r="H240" s="46">
        <f>[1]Intangível!C30</f>
        <v>1484696.4499999995</v>
      </c>
      <c r="I240" s="46">
        <f t="shared" si="62"/>
        <v>34923762.967000023</v>
      </c>
      <c r="J240" s="46">
        <f t="shared" si="61"/>
        <v>46939920.975981101</v>
      </c>
      <c r="K240" s="46">
        <f t="shared" si="65"/>
        <v>291031.35805833351</v>
      </c>
      <c r="L240" s="46">
        <f t="shared" si="65"/>
        <v>391166.00813317584</v>
      </c>
      <c r="M240" s="46">
        <f t="shared" si="78"/>
        <v>21633911.272708341</v>
      </c>
      <c r="N240" s="46">
        <f t="shared" si="72"/>
        <v>39636785.001257241</v>
      </c>
      <c r="O240" s="47">
        <f t="shared" si="79"/>
        <v>38961439.507000007</v>
      </c>
      <c r="P240" s="46">
        <f t="shared" si="73"/>
        <v>61141673.373050116</v>
      </c>
      <c r="Q240" s="46">
        <f t="shared" si="66"/>
        <v>17327528.234291665</v>
      </c>
      <c r="R240" s="46">
        <f t="shared" si="66"/>
        <v>21504888.371792875</v>
      </c>
      <c r="S240" s="46">
        <f t="shared" si="67"/>
        <v>329228.45412797539</v>
      </c>
      <c r="T240" s="46"/>
      <c r="U240" s="46"/>
      <c r="V240" s="46"/>
      <c r="W240" s="4"/>
      <c r="X240" s="20"/>
      <c r="Y240" s="38">
        <f t="shared" si="74"/>
        <v>266.47566597460121</v>
      </c>
      <c r="Z240" s="38">
        <f t="shared" si="75"/>
        <v>224.28168539039257</v>
      </c>
      <c r="AA240" s="38">
        <f t="shared" si="76"/>
        <v>490.75735136499378</v>
      </c>
      <c r="AB240" s="39"/>
      <c r="AC240" s="38">
        <f t="shared" si="77"/>
        <v>-520.66865973456606</v>
      </c>
      <c r="AD240" s="22"/>
      <c r="AE240" s="31"/>
      <c r="AF240" s="38">
        <f t="shared" si="68"/>
        <v>39636785.001257241</v>
      </c>
      <c r="AG240" s="38">
        <f t="shared" si="69"/>
        <v>21504888.371792875</v>
      </c>
      <c r="AH240" s="104"/>
      <c r="AI240" s="104"/>
      <c r="AJ240" s="104"/>
      <c r="AK240" s="104"/>
    </row>
    <row r="241" spans="2:37" s="2" customFormat="1" ht="15" customHeight="1" x14ac:dyDescent="0.25">
      <c r="B241" s="32">
        <v>41030</v>
      </c>
      <c r="C241" s="33">
        <f t="shared" si="70"/>
        <v>2012</v>
      </c>
      <c r="D241" s="34">
        <f>'[1]IGP-DI'!C235</f>
        <v>9.1345171409129566E-3</v>
      </c>
      <c r="E241" s="45">
        <f t="shared" si="60"/>
        <v>2.2107922999173923</v>
      </c>
      <c r="F241" s="45">
        <f t="shared" si="71"/>
        <v>1496.3789988233139</v>
      </c>
      <c r="G241" s="36"/>
      <c r="H241" s="46">
        <f>[1]Intangível!C31</f>
        <v>178053.65000000002</v>
      </c>
      <c r="I241" s="46">
        <f t="shared" si="62"/>
        <v>36395456.417000026</v>
      </c>
      <c r="J241" s="46">
        <f t="shared" si="61"/>
        <v>48887793.35232228</v>
      </c>
      <c r="K241" s="46">
        <f t="shared" si="65"/>
        <v>303295.47014166688</v>
      </c>
      <c r="L241" s="46">
        <f t="shared" si="65"/>
        <v>407398.277936019</v>
      </c>
      <c r="M241" s="46">
        <f t="shared" si="78"/>
        <v>21924942.630766675</v>
      </c>
      <c r="N241" s="46">
        <f t="shared" si="72"/>
        <v>40434525.481454886</v>
      </c>
      <c r="O241" s="47">
        <f t="shared" si="79"/>
        <v>40446135.95700001</v>
      </c>
      <c r="P241" s="46">
        <f t="shared" si="73"/>
        <v>63262482.404534683</v>
      </c>
      <c r="Q241" s="46">
        <f t="shared" si="66"/>
        <v>18521193.326233335</v>
      </c>
      <c r="R241" s="46">
        <f t="shared" si="66"/>
        <v>22827956.923079796</v>
      </c>
      <c r="S241" s="46">
        <f t="shared" si="67"/>
        <v>349483.93308302457</v>
      </c>
      <c r="T241" s="46"/>
      <c r="U241" s="46"/>
      <c r="V241" s="46"/>
      <c r="W241" s="4"/>
      <c r="X241" s="20"/>
      <c r="Y241" s="38">
        <f t="shared" si="74"/>
        <v>274.7430061583932</v>
      </c>
      <c r="Z241" s="38">
        <f t="shared" si="75"/>
        <v>235.6864807228477</v>
      </c>
      <c r="AA241" s="38">
        <f t="shared" si="76"/>
        <v>510.4294868812409</v>
      </c>
      <c r="AB241" s="39"/>
      <c r="AC241" s="38">
        <f t="shared" si="77"/>
        <v>390.35289915899966</v>
      </c>
      <c r="AD241" s="22"/>
      <c r="AE241" s="31"/>
      <c r="AF241" s="38">
        <f t="shared" si="68"/>
        <v>40434525.481454886</v>
      </c>
      <c r="AG241" s="38">
        <f t="shared" si="69"/>
        <v>22827956.923079796</v>
      </c>
      <c r="AH241" s="104"/>
      <c r="AI241" s="104"/>
      <c r="AJ241" s="104"/>
      <c r="AK241" s="104"/>
    </row>
    <row r="242" spans="2:37" s="2" customFormat="1" ht="15" customHeight="1" x14ac:dyDescent="0.25">
      <c r="B242" s="32">
        <v>41061</v>
      </c>
      <c r="C242" s="33">
        <f t="shared" si="70"/>
        <v>2012</v>
      </c>
      <c r="D242" s="34">
        <f>'[1]IGP-DI'!C236</f>
        <v>6.8723787574187511E-3</v>
      </c>
      <c r="E242" s="45">
        <f t="shared" si="60"/>
        <v>2.2016296161044466</v>
      </c>
      <c r="F242" s="45">
        <f t="shared" si="71"/>
        <v>1506.6626820678748</v>
      </c>
      <c r="G242" s="36"/>
      <c r="H242" s="46">
        <f>[1]Intangível!C32</f>
        <v>3726643.4800000004</v>
      </c>
      <c r="I242" s="46">
        <f t="shared" si="62"/>
        <v>36572672.067000024</v>
      </c>
      <c r="J242" s="46">
        <f t="shared" si="61"/>
        <v>49512187.178851068</v>
      </c>
      <c r="K242" s="46">
        <f t="shared" si="65"/>
        <v>304772.26722500019</v>
      </c>
      <c r="L242" s="46">
        <f t="shared" si="65"/>
        <v>412601.5598237589</v>
      </c>
      <c r="M242" s="46">
        <f t="shared" si="78"/>
        <v>22228238.100908343</v>
      </c>
      <c r="N242" s="46">
        <f t="shared" si="72"/>
        <v>41214995.012038924</v>
      </c>
      <c r="O242" s="47">
        <f t="shared" si="79"/>
        <v>40624189.607000008</v>
      </c>
      <c r="P242" s="46">
        <f t="shared" si="73"/>
        <v>64020034.718553536</v>
      </c>
      <c r="Q242" s="46">
        <f t="shared" si="66"/>
        <v>18395951.506091665</v>
      </c>
      <c r="R242" s="46">
        <f t="shared" si="66"/>
        <v>22805039.706514612</v>
      </c>
      <c r="S242" s="46">
        <f t="shared" si="67"/>
        <v>349133.08263208397</v>
      </c>
      <c r="T242" s="46"/>
      <c r="U242" s="46"/>
      <c r="V242" s="46"/>
      <c r="W242" s="4"/>
      <c r="X242" s="20"/>
      <c r="Y242" s="38">
        <f t="shared" si="74"/>
        <v>275.73332701689242</v>
      </c>
      <c r="Z242" s="38">
        <f t="shared" si="75"/>
        <v>233.31861975250038</v>
      </c>
      <c r="AA242" s="38">
        <f t="shared" si="76"/>
        <v>509.05194676939277</v>
      </c>
      <c r="AB242" s="39"/>
      <c r="AC242" s="38">
        <f t="shared" si="77"/>
        <v>-1981.3889662148629</v>
      </c>
      <c r="AD242" s="22"/>
      <c r="AE242" s="31"/>
      <c r="AF242" s="38">
        <f t="shared" si="68"/>
        <v>41214995.012038924</v>
      </c>
      <c r="AG242" s="38">
        <f t="shared" si="69"/>
        <v>22805039.706514612</v>
      </c>
      <c r="AH242" s="104"/>
      <c r="AI242" s="104"/>
      <c r="AJ242" s="104"/>
      <c r="AK242" s="104"/>
    </row>
    <row r="243" spans="2:37" s="2" customFormat="1" ht="15" customHeight="1" x14ac:dyDescent="0.25">
      <c r="B243" s="32">
        <v>41091</v>
      </c>
      <c r="C243" s="33">
        <f t="shared" si="70"/>
        <v>2012</v>
      </c>
      <c r="D243" s="34">
        <f>'[1]IGP-DI'!C237</f>
        <v>1.5156195898496927E-2</v>
      </c>
      <c r="E243" s="45">
        <f t="shared" si="60"/>
        <v>2.1968708496356699</v>
      </c>
      <c r="F243" s="45">
        <f t="shared" si="71"/>
        <v>1529.4979568302504</v>
      </c>
      <c r="G243" s="36"/>
      <c r="H243" s="46">
        <f>[1]Intangível!C33</f>
        <v>151327.6</v>
      </c>
      <c r="I243" s="46">
        <f t="shared" si="62"/>
        <v>40299315.547000021</v>
      </c>
      <c r="J243" s="46">
        <f t="shared" si="61"/>
        <v>53604708.067740776</v>
      </c>
      <c r="K243" s="46">
        <f t="shared" si="65"/>
        <v>335827.62955833349</v>
      </c>
      <c r="L243" s="46">
        <f t="shared" si="65"/>
        <v>446705.90056450648</v>
      </c>
      <c r="M243" s="46">
        <f t="shared" si="78"/>
        <v>22533010.368133344</v>
      </c>
      <c r="N243" s="46">
        <f t="shared" si="72"/>
        <v>41913677.18226555</v>
      </c>
      <c r="O243" s="47">
        <f t="shared" si="79"/>
        <v>44350833.087000012</v>
      </c>
      <c r="P243" s="46">
        <f t="shared" si="73"/>
        <v>68212259.030690953</v>
      </c>
      <c r="Q243" s="46">
        <f t="shared" si="66"/>
        <v>21817822.718866669</v>
      </c>
      <c r="R243" s="46">
        <f t="shared" si="66"/>
        <v>26298581.848425403</v>
      </c>
      <c r="S243" s="46">
        <f t="shared" si="67"/>
        <v>402617.36299323494</v>
      </c>
      <c r="T243" s="46"/>
      <c r="U243" s="46"/>
      <c r="V243" s="46"/>
      <c r="W243" s="4"/>
      <c r="X243" s="20"/>
      <c r="Y243" s="38">
        <f t="shared" si="74"/>
        <v>296.48700129176126</v>
      </c>
      <c r="Z243" s="38">
        <f t="shared" si="75"/>
        <v>267.22462020539854</v>
      </c>
      <c r="AA243" s="38">
        <f t="shared" si="76"/>
        <v>563.71162149715974</v>
      </c>
      <c r="AB243" s="39"/>
      <c r="AC243" s="38">
        <f t="shared" si="77"/>
        <v>463.27268330543069</v>
      </c>
      <c r="AD243" s="22"/>
      <c r="AE243" s="31"/>
      <c r="AF243" s="38">
        <f t="shared" si="68"/>
        <v>41913677.18226555</v>
      </c>
      <c r="AG243" s="38">
        <f t="shared" si="69"/>
        <v>26298581.848425403</v>
      </c>
      <c r="AH243" s="104"/>
      <c r="AI243" s="104"/>
      <c r="AJ243" s="104"/>
      <c r="AK243" s="104"/>
    </row>
    <row r="244" spans="2:37" s="2" customFormat="1" ht="15" customHeight="1" x14ac:dyDescent="0.25">
      <c r="B244" s="32">
        <v>41122</v>
      </c>
      <c r="C244" s="33">
        <f t="shared" si="70"/>
        <v>2012</v>
      </c>
      <c r="D244" s="34">
        <f>'[1]IGP-DI'!C238</f>
        <v>1.2924282250965646E-2</v>
      </c>
      <c r="E244" s="45">
        <f t="shared" si="60"/>
        <v>2.180561112552271</v>
      </c>
      <c r="F244" s="45">
        <f t="shared" si="71"/>
        <v>1549.2656201265997</v>
      </c>
      <c r="G244" s="36"/>
      <c r="H244" s="46">
        <f>[1]Intangível!C34</f>
        <v>267222.20999999996</v>
      </c>
      <c r="I244" s="46">
        <f t="shared" si="62"/>
        <v>39749907.147000022</v>
      </c>
      <c r="J244" s="46">
        <f t="shared" si="61"/>
        <v>53031346.183357343</v>
      </c>
      <c r="K244" s="46">
        <f t="shared" si="65"/>
        <v>331249.22622500017</v>
      </c>
      <c r="L244" s="46">
        <f t="shared" si="65"/>
        <v>441927.88486131118</v>
      </c>
      <c r="M244" s="46">
        <f t="shared" si="78"/>
        <v>22868837.997691676</v>
      </c>
      <c r="N244" s="46">
        <f t="shared" si="72"/>
        <v>43002405.347168803</v>
      </c>
      <c r="O244" s="47">
        <f t="shared" si="79"/>
        <v>44502160.687000014</v>
      </c>
      <c r="P244" s="46">
        <f t="shared" si="73"/>
        <v>69399718.541989565</v>
      </c>
      <c r="Q244" s="46">
        <f t="shared" si="66"/>
        <v>21633322.689308338</v>
      </c>
      <c r="R244" s="46">
        <f t="shared" si="66"/>
        <v>26397313.194820762</v>
      </c>
      <c r="S244" s="46">
        <f t="shared" si="67"/>
        <v>404128.8876282734</v>
      </c>
      <c r="T244" s="46"/>
      <c r="U244" s="46"/>
      <c r="V244" s="46"/>
      <c r="W244" s="4"/>
      <c r="X244" s="20"/>
      <c r="Y244" s="38">
        <f t="shared" si="74"/>
        <v>288.93656437251326</v>
      </c>
      <c r="Z244" s="38">
        <f t="shared" si="75"/>
        <v>264.22322816683908</v>
      </c>
      <c r="AA244" s="38">
        <f t="shared" si="76"/>
        <v>553.15979253935234</v>
      </c>
      <c r="AB244" s="39"/>
      <c r="AC244" s="38">
        <f t="shared" si="77"/>
        <v>378.4474244667631</v>
      </c>
      <c r="AD244" s="22"/>
      <c r="AE244" s="31"/>
      <c r="AF244" s="38">
        <f t="shared" si="68"/>
        <v>43002405.347168803</v>
      </c>
      <c r="AG244" s="38">
        <f t="shared" si="69"/>
        <v>26397313.194820762</v>
      </c>
      <c r="AH244" s="104"/>
      <c r="AI244" s="104"/>
      <c r="AJ244" s="104"/>
      <c r="AK244" s="104"/>
    </row>
    <row r="245" spans="2:37" s="2" customFormat="1" ht="15" customHeight="1" x14ac:dyDescent="0.25">
      <c r="B245" s="32">
        <v>41153</v>
      </c>
      <c r="C245" s="33">
        <f t="shared" si="70"/>
        <v>2012</v>
      </c>
      <c r="D245" s="34">
        <f>'[1]IGP-DI'!C239</f>
        <v>8.8013081990285791E-3</v>
      </c>
      <c r="E245" s="45">
        <f t="shared" si="60"/>
        <v>2.1489489644271536</v>
      </c>
      <c r="F245" s="45">
        <f t="shared" si="71"/>
        <v>1562.9011843314931</v>
      </c>
      <c r="G245" s="36"/>
      <c r="H245" s="46">
        <f>[1]Intangível!C35</f>
        <v>194131.28999999998</v>
      </c>
      <c r="I245" s="46">
        <f t="shared" si="62"/>
        <v>40012529.357000023</v>
      </c>
      <c r="J245" s="46">
        <f t="shared" si="61"/>
        <v>53977383.553727746</v>
      </c>
      <c r="K245" s="46">
        <f t="shared" si="65"/>
        <v>333437.74464166688</v>
      </c>
      <c r="L245" s="46">
        <f t="shared" si="65"/>
        <v>449811.52961439785</v>
      </c>
      <c r="M245" s="46">
        <f t="shared" si="78"/>
        <v>23200087.223916676</v>
      </c>
      <c r="N245" s="46">
        <f t="shared" si="72"/>
        <v>44005820.056925878</v>
      </c>
      <c r="O245" s="47">
        <f t="shared" si="79"/>
        <v>44769382.897000015</v>
      </c>
      <c r="P245" s="46">
        <f t="shared" si="73"/>
        <v>70567335.95782958</v>
      </c>
      <c r="Q245" s="46">
        <f t="shared" si="66"/>
        <v>21569295.673083339</v>
      </c>
      <c r="R245" s="46">
        <f t="shared" si="66"/>
        <v>26561515.900903702</v>
      </c>
      <c r="S245" s="46">
        <f t="shared" si="67"/>
        <v>406642.74411302619</v>
      </c>
      <c r="T245" s="46"/>
      <c r="U245" s="46"/>
      <c r="V245" s="46"/>
      <c r="W245" s="4"/>
      <c r="X245" s="20"/>
      <c r="Y245" s="38">
        <f t="shared" si="74"/>
        <v>290.33854735486938</v>
      </c>
      <c r="Z245" s="38">
        <f t="shared" si="75"/>
        <v>262.47451620322988</v>
      </c>
      <c r="AA245" s="38">
        <f t="shared" si="76"/>
        <v>552.8130635580992</v>
      </c>
      <c r="AB245" s="39"/>
      <c r="AC245" s="38">
        <f t="shared" si="77"/>
        <v>427.50770114765834</v>
      </c>
      <c r="AD245" s="22"/>
      <c r="AE245" s="31"/>
      <c r="AF245" s="38">
        <f t="shared" si="68"/>
        <v>44005820.056925878</v>
      </c>
      <c r="AG245" s="38">
        <f t="shared" si="69"/>
        <v>26561515.900903702</v>
      </c>
      <c r="AH245" s="104"/>
      <c r="AI245" s="104"/>
      <c r="AJ245" s="104"/>
      <c r="AK245" s="104"/>
    </row>
    <row r="246" spans="2:37" s="2" customFormat="1" ht="15" customHeight="1" x14ac:dyDescent="0.25">
      <c r="B246" s="32">
        <v>41183</v>
      </c>
      <c r="C246" s="33">
        <f t="shared" si="70"/>
        <v>2012</v>
      </c>
      <c r="D246" s="34">
        <f>'[1]IGP-DI'!C240</f>
        <v>-3.148023041530057E-3</v>
      </c>
      <c r="E246" s="45">
        <f t="shared" si="60"/>
        <v>2.0870098295623394</v>
      </c>
      <c r="F246" s="45">
        <f t="shared" si="71"/>
        <v>1557.9811353915829</v>
      </c>
      <c r="G246" s="36"/>
      <c r="H246" s="46">
        <f>[1]Intangível!C36</f>
        <v>397493.55</v>
      </c>
      <c r="I246" s="46">
        <f t="shared" si="62"/>
        <v>40205944.217000023</v>
      </c>
      <c r="J246" s="46">
        <f t="shared" si="61"/>
        <v>54646755.469969064</v>
      </c>
      <c r="K246" s="46">
        <f t="shared" si="65"/>
        <v>335049.53514166683</v>
      </c>
      <c r="L246" s="46">
        <f t="shared" si="65"/>
        <v>455389.62891640887</v>
      </c>
      <c r="M246" s="46">
        <f t="shared" si="78"/>
        <v>23533524.968558341</v>
      </c>
      <c r="N246" s="46">
        <f t="shared" si="72"/>
        <v>44846899.301315889</v>
      </c>
      <c r="O246" s="47">
        <f t="shared" si="79"/>
        <v>44963514.187000014</v>
      </c>
      <c r="P246" s="46">
        <f t="shared" si="73"/>
        <v>71384260.729693204</v>
      </c>
      <c r="Q246" s="46">
        <f t="shared" si="66"/>
        <v>21429989.218441673</v>
      </c>
      <c r="R246" s="46">
        <f t="shared" si="66"/>
        <v>26537361.428377315</v>
      </c>
      <c r="S246" s="46">
        <f t="shared" si="67"/>
        <v>406272.95192844694</v>
      </c>
      <c r="T246" s="46"/>
      <c r="U246" s="46"/>
      <c r="V246" s="46"/>
      <c r="W246" s="4"/>
      <c r="X246" s="20"/>
      <c r="Y246" s="38">
        <f t="shared" si="74"/>
        <v>291.3745497679655</v>
      </c>
      <c r="Z246" s="38">
        <f t="shared" si="75"/>
        <v>259.94794552684658</v>
      </c>
      <c r="AA246" s="38">
        <f t="shared" si="76"/>
        <v>551.32249529481214</v>
      </c>
      <c r="AB246" s="39"/>
      <c r="AC246" s="38">
        <f t="shared" si="77"/>
        <v>296.99192469637615</v>
      </c>
      <c r="AD246" s="22"/>
      <c r="AE246" s="31"/>
      <c r="AF246" s="38">
        <f t="shared" si="68"/>
        <v>44846899.301315889</v>
      </c>
      <c r="AG246" s="38">
        <f t="shared" si="69"/>
        <v>26537361.428377315</v>
      </c>
      <c r="AH246" s="104"/>
      <c r="AI246" s="104"/>
      <c r="AJ246" s="104"/>
      <c r="AK246" s="104"/>
    </row>
    <row r="247" spans="2:37" s="2" customFormat="1" ht="15" customHeight="1" x14ac:dyDescent="0.25">
      <c r="B247" s="32">
        <v>41214</v>
      </c>
      <c r="C247" s="33">
        <f t="shared" si="70"/>
        <v>2012</v>
      </c>
      <c r="D247" s="34">
        <f>'[1]IGP-DI'!C241</f>
        <v>2.5063209414142307E-3</v>
      </c>
      <c r="E247" s="45">
        <f t="shared" si="60"/>
        <v>2.0076493121642169</v>
      </c>
      <c r="F247" s="45">
        <f t="shared" si="71"/>
        <v>1561.8859361375432</v>
      </c>
      <c r="G247" s="36"/>
      <c r="H247" s="46">
        <f>[1]Intangível!C37</f>
        <v>652981.58000000007</v>
      </c>
      <c r="I247" s="46">
        <f t="shared" si="62"/>
        <v>40596721.537000015</v>
      </c>
      <c r="J247" s="46">
        <f t="shared" si="61"/>
        <v>54856951.617722876</v>
      </c>
      <c r="K247" s="46">
        <f t="shared" si="65"/>
        <v>338306.01280833344</v>
      </c>
      <c r="L247" s="46">
        <f t="shared" si="65"/>
        <v>457141.26348102395</v>
      </c>
      <c r="M247" s="46">
        <f t="shared" si="78"/>
        <v>23868574.503700007</v>
      </c>
      <c r="N247" s="46">
        <f t="shared" si="72"/>
        <v>45159676.280845881</v>
      </c>
      <c r="O247" s="47">
        <f t="shared" si="79"/>
        <v>45361007.737000011</v>
      </c>
      <c r="P247" s="46">
        <f t="shared" si="73"/>
        <v>71555783.663259283</v>
      </c>
      <c r="Q247" s="46">
        <f t="shared" si="66"/>
        <v>21492433.233300004</v>
      </c>
      <c r="R247" s="46">
        <f t="shared" si="66"/>
        <v>26396107.382413402</v>
      </c>
      <c r="S247" s="46">
        <f t="shared" si="67"/>
        <v>404110.42727879476</v>
      </c>
      <c r="T247" s="46"/>
      <c r="U247" s="46"/>
      <c r="V247" s="46"/>
      <c r="W247" s="4"/>
      <c r="X247" s="20"/>
      <c r="Y247" s="38">
        <f t="shared" si="74"/>
        <v>293.4189978918622</v>
      </c>
      <c r="Z247" s="38">
        <f t="shared" si="75"/>
        <v>259.38082182055797</v>
      </c>
      <c r="AA247" s="38">
        <f t="shared" si="76"/>
        <v>552.79981971242023</v>
      </c>
      <c r="AB247" s="39"/>
      <c r="AC247" s="38">
        <f t="shared" si="77"/>
        <v>133.67948175282118</v>
      </c>
      <c r="AD247" s="22"/>
      <c r="AE247" s="31"/>
      <c r="AF247" s="38">
        <f t="shared" si="68"/>
        <v>45159676.280845881</v>
      </c>
      <c r="AG247" s="38">
        <f t="shared" si="69"/>
        <v>26396107.382413402</v>
      </c>
      <c r="AH247" s="104"/>
      <c r="AI247" s="104"/>
      <c r="AJ247" s="104"/>
      <c r="AK247" s="104"/>
    </row>
    <row r="248" spans="2:37" s="26" customFormat="1" ht="15" customHeight="1" x14ac:dyDescent="0.25">
      <c r="B248" s="41">
        <v>41244</v>
      </c>
      <c r="C248" s="33">
        <f t="shared" si="70"/>
        <v>2012</v>
      </c>
      <c r="D248" s="34">
        <f>'[1]IGP-DI'!C242</f>
        <v>6.5881449391886893E-3</v>
      </c>
      <c r="E248" s="48">
        <f t="shared" si="60"/>
        <v>1.9094127020259539</v>
      </c>
      <c r="F248" s="48">
        <f t="shared" si="71"/>
        <v>1572.1758670632978</v>
      </c>
      <c r="G248" s="44">
        <f>F248/F236-1</f>
        <v>8.0966781647214159E-2</v>
      </c>
      <c r="H248" s="46">
        <f>[1]Intangível!C38</f>
        <v>1171231.77</v>
      </c>
      <c r="I248" s="46">
        <f t="shared" si="62"/>
        <v>41104792.02700001</v>
      </c>
      <c r="J248" s="47">
        <f t="shared" si="61"/>
        <v>55358128.255589366</v>
      </c>
      <c r="K248" s="46">
        <f t="shared" si="65"/>
        <v>342539.93355833343</v>
      </c>
      <c r="L248" s="47">
        <f t="shared" si="65"/>
        <v>461317.73546324472</v>
      </c>
      <c r="M248" s="46">
        <f t="shared" si="78"/>
        <v>24206880.516508341</v>
      </c>
      <c r="N248" s="47">
        <f t="shared" si="72"/>
        <v>45731147.929418921</v>
      </c>
      <c r="O248" s="47">
        <f t="shared" si="79"/>
        <v>46013989.317000009</v>
      </c>
      <c r="P248" s="47">
        <f t="shared" si="73"/>
        <v>72389743.583742127</v>
      </c>
      <c r="Q248" s="46">
        <f t="shared" si="66"/>
        <v>21807108.800491668</v>
      </c>
      <c r="R248" s="47">
        <f t="shared" si="66"/>
        <v>26658595.654323205</v>
      </c>
      <c r="S248" s="47">
        <f t="shared" si="67"/>
        <v>408128.98373412329</v>
      </c>
      <c r="T248" s="47">
        <f t="shared" ref="T248" si="86">SUM(S237:S248)</f>
        <v>4448741.8227215204</v>
      </c>
      <c r="U248" s="47">
        <f>SUM(L237:L248)</f>
        <v>5069706.1723551601</v>
      </c>
      <c r="V248" s="47">
        <f t="shared" ref="V248" si="87">T248+U248</f>
        <v>9518447.9950766806</v>
      </c>
      <c r="W248" s="49"/>
      <c r="X248" s="50"/>
      <c r="Y248" s="38">
        <f t="shared" si="74"/>
        <v>295.35942720891495</v>
      </c>
      <c r="Z248" s="38">
        <f t="shared" si="75"/>
        <v>261.30524277810161</v>
      </c>
      <c r="AA248" s="38">
        <f t="shared" si="76"/>
        <v>556.66466998701662</v>
      </c>
      <c r="AB248" s="39"/>
      <c r="AC248" s="38">
        <f t="shared" si="77"/>
        <v>-193.21836750059333</v>
      </c>
      <c r="AD248" s="51"/>
      <c r="AE248" s="31"/>
      <c r="AF248" s="38">
        <f t="shared" si="68"/>
        <v>45731147.929418921</v>
      </c>
      <c r="AG248" s="38">
        <f t="shared" si="69"/>
        <v>26658595.654323205</v>
      </c>
      <c r="AH248" s="104"/>
      <c r="AI248" s="104"/>
      <c r="AJ248" s="104"/>
      <c r="AK248" s="104"/>
    </row>
    <row r="249" spans="2:37" s="2" customFormat="1" ht="15" customHeight="1" x14ac:dyDescent="0.25">
      <c r="B249" s="32">
        <v>41275</v>
      </c>
      <c r="C249" s="33">
        <f t="shared" si="70"/>
        <v>2013</v>
      </c>
      <c r="D249" s="34">
        <f>'[1]IGP-DI'!C243</f>
        <v>3.0738173155062665E-3</v>
      </c>
      <c r="E249" s="35">
        <f t="shared" si="60"/>
        <v>1.8649609149882553</v>
      </c>
      <c r="F249" s="35">
        <f t="shared" si="71"/>
        <v>1577.0084484664981</v>
      </c>
      <c r="G249" s="36"/>
      <c r="H249" s="37">
        <f>[1]Intangível!C39</f>
        <v>160400.07</v>
      </c>
      <c r="I249" s="37">
        <f t="shared" si="62"/>
        <v>42226802.187000014</v>
      </c>
      <c r="J249" s="37">
        <f t="shared" si="61"/>
        <v>56807799.275409363</v>
      </c>
      <c r="K249" s="37">
        <f t="shared" si="65"/>
        <v>351890.01822500012</v>
      </c>
      <c r="L249" s="37">
        <f t="shared" si="65"/>
        <v>473398.32729507802</v>
      </c>
      <c r="M249" s="37">
        <f t="shared" si="78"/>
        <v>24549420.450066675</v>
      </c>
      <c r="N249" s="37">
        <f t="shared" si="72"/>
        <v>46496788.323780909</v>
      </c>
      <c r="O249" s="40">
        <f t="shared" si="79"/>
        <v>47185221.087000012</v>
      </c>
      <c r="P249" s="37">
        <f t="shared" si="73"/>
        <v>74045605.721240669</v>
      </c>
      <c r="Q249" s="37">
        <f t="shared" si="66"/>
        <v>22635800.636933338</v>
      </c>
      <c r="R249" s="37">
        <f t="shared" si="66"/>
        <v>27548817.39745976</v>
      </c>
      <c r="S249" s="37">
        <f t="shared" si="67"/>
        <v>421757.80724889162</v>
      </c>
      <c r="T249" s="37"/>
      <c r="U249" s="37"/>
      <c r="V249" s="37"/>
      <c r="W249" s="4"/>
      <c r="X249" s="20"/>
      <c r="Y249" s="38">
        <f t="shared" si="74"/>
        <v>301.11028747652085</v>
      </c>
      <c r="Z249" s="38">
        <f t="shared" si="75"/>
        <v>268.26375858109463</v>
      </c>
      <c r="AA249" s="38">
        <f t="shared" si="76"/>
        <v>569.37404605761549</v>
      </c>
      <c r="AB249" s="39"/>
      <c r="AC249" s="38">
        <f t="shared" si="77"/>
        <v>467.34979205375851</v>
      </c>
      <c r="AD249" s="22"/>
      <c r="AE249" s="31"/>
      <c r="AF249" s="38">
        <f t="shared" si="68"/>
        <v>46496788.323780909</v>
      </c>
      <c r="AG249" s="38">
        <f t="shared" si="69"/>
        <v>27548817.39745976</v>
      </c>
      <c r="AH249" s="104"/>
      <c r="AI249" s="104"/>
      <c r="AJ249" s="104"/>
      <c r="AK249" s="104"/>
    </row>
    <row r="250" spans="2:37" s="2" customFormat="1" ht="15" customHeight="1" x14ac:dyDescent="0.25">
      <c r="B250" s="32">
        <v>41306</v>
      </c>
      <c r="C250" s="33">
        <f t="shared" si="70"/>
        <v>2013</v>
      </c>
      <c r="D250" s="34">
        <f>'[1]IGP-DI'!C244</f>
        <v>1.984826575282872E-3</v>
      </c>
      <c r="E250" s="35">
        <f t="shared" si="60"/>
        <v>1.8288945613895573</v>
      </c>
      <c r="F250" s="35">
        <f t="shared" si="71"/>
        <v>1580.13853674446</v>
      </c>
      <c r="G250" s="36"/>
      <c r="H250" s="37">
        <f>[1]Intangível!C40</f>
        <v>584762.64999999991</v>
      </c>
      <c r="I250" s="37">
        <f t="shared" si="62"/>
        <v>41421429.507000014</v>
      </c>
      <c r="J250" s="37">
        <f t="shared" si="61"/>
        <v>55342180.751479775</v>
      </c>
      <c r="K250" s="37">
        <f t="shared" si="65"/>
        <v>345178.57922500011</v>
      </c>
      <c r="L250" s="37">
        <f t="shared" si="65"/>
        <v>461184.83959566476</v>
      </c>
      <c r="M250" s="37">
        <f t="shared" si="78"/>
        <v>24901310.468291674</v>
      </c>
      <c r="N250" s="37">
        <f t="shared" si="72"/>
        <v>47114564.424116626</v>
      </c>
      <c r="O250" s="40">
        <f t="shared" si="79"/>
        <v>47345621.157000013</v>
      </c>
      <c r="P250" s="37">
        <f t="shared" si="73"/>
        <v>74434101.49675633</v>
      </c>
      <c r="Q250" s="37">
        <f t="shared" si="66"/>
        <v>22444310.688708339</v>
      </c>
      <c r="R250" s="37">
        <f t="shared" si="66"/>
        <v>27319537.072639704</v>
      </c>
      <c r="S250" s="37">
        <f t="shared" si="67"/>
        <v>418247.64687989024</v>
      </c>
      <c r="T250" s="37"/>
      <c r="U250" s="37"/>
      <c r="V250" s="37"/>
      <c r="W250" s="4"/>
      <c r="X250" s="20"/>
      <c r="Y250" s="38">
        <f t="shared" si="74"/>
        <v>292.44284648197441</v>
      </c>
      <c r="Z250" s="38">
        <f t="shared" si="75"/>
        <v>265.21585682473625</v>
      </c>
      <c r="AA250" s="38">
        <f t="shared" si="76"/>
        <v>557.65870330671066</v>
      </c>
      <c r="AB250" s="39"/>
      <c r="AC250" s="38">
        <f t="shared" si="77"/>
        <v>186.85368284621148</v>
      </c>
      <c r="AD250" s="22"/>
      <c r="AE250" s="31"/>
      <c r="AF250" s="38">
        <f t="shared" si="68"/>
        <v>47114564.424116626</v>
      </c>
      <c r="AG250" s="38">
        <f t="shared" si="69"/>
        <v>27319537.072639704</v>
      </c>
      <c r="AH250" s="104"/>
      <c r="AI250" s="104"/>
      <c r="AJ250" s="104"/>
      <c r="AK250" s="104"/>
    </row>
    <row r="251" spans="2:37" s="2" customFormat="1" ht="15" customHeight="1" x14ac:dyDescent="0.25">
      <c r="B251" s="32">
        <v>41334</v>
      </c>
      <c r="C251" s="33">
        <f t="shared" si="70"/>
        <v>2013</v>
      </c>
      <c r="D251" s="34">
        <f>'[1]IGP-DI'!C245</f>
        <v>3.0504199022600709E-3</v>
      </c>
      <c r="E251" s="35">
        <f t="shared" si="60"/>
        <v>1.8057077983088039</v>
      </c>
      <c r="F251" s="35">
        <f t="shared" si="71"/>
        <v>1584.9586227852733</v>
      </c>
      <c r="G251" s="36"/>
      <c r="H251" s="37">
        <f>[1]Intangível!C41</f>
        <v>279819.14999999997</v>
      </c>
      <c r="I251" s="37">
        <f t="shared" si="62"/>
        <v>41978727.157000013</v>
      </c>
      <c r="J251" s="37">
        <f t="shared" si="61"/>
        <v>55987718.095888808</v>
      </c>
      <c r="K251" s="37">
        <f t="shared" si="65"/>
        <v>349822.72630833345</v>
      </c>
      <c r="L251" s="37">
        <f t="shared" si="65"/>
        <v>466564.31746574008</v>
      </c>
      <c r="M251" s="37">
        <f t="shared" si="78"/>
        <v>25246489.047516674</v>
      </c>
      <c r="N251" s="37">
        <f t="shared" si="72"/>
        <v>47670178.875189908</v>
      </c>
      <c r="O251" s="40">
        <f t="shared" si="79"/>
        <v>47930383.807000011</v>
      </c>
      <c r="P251" s="37">
        <f t="shared" si="73"/>
        <v>75167763.581962347</v>
      </c>
      <c r="Q251" s="37">
        <f t="shared" si="66"/>
        <v>22683894.759483337</v>
      </c>
      <c r="R251" s="37">
        <f t="shared" si="66"/>
        <v>27497584.706772439</v>
      </c>
      <c r="S251" s="37">
        <f t="shared" si="67"/>
        <v>420973.46188219223</v>
      </c>
      <c r="T251" s="37"/>
      <c r="U251" s="37"/>
      <c r="V251" s="37"/>
      <c r="W251" s="4"/>
      <c r="X251" s="20"/>
      <c r="Y251" s="38">
        <f t="shared" si="74"/>
        <v>295.2679822789442</v>
      </c>
      <c r="Z251" s="38">
        <f t="shared" si="75"/>
        <v>266.41554021555521</v>
      </c>
      <c r="AA251" s="38">
        <f t="shared" si="76"/>
        <v>561.68352249449936</v>
      </c>
      <c r="AB251" s="39"/>
      <c r="AC251" s="38">
        <f t="shared" si="77"/>
        <v>384.59832173956556</v>
      </c>
      <c r="AD251" s="22"/>
      <c r="AE251" s="31"/>
      <c r="AF251" s="38">
        <f t="shared" si="68"/>
        <v>47670178.875189908</v>
      </c>
      <c r="AG251" s="38">
        <f t="shared" si="69"/>
        <v>27497584.706772439</v>
      </c>
      <c r="AH251" s="104"/>
      <c r="AI251" s="104"/>
      <c r="AJ251" s="104"/>
      <c r="AK251" s="104"/>
    </row>
    <row r="252" spans="2:37" s="2" customFormat="1" ht="15" customHeight="1" x14ac:dyDescent="0.25">
      <c r="B252" s="32">
        <v>41365</v>
      </c>
      <c r="C252" s="33">
        <f t="shared" si="70"/>
        <v>2013</v>
      </c>
      <c r="D252" s="34">
        <f>'[1]IGP-DI'!C246</f>
        <v>-5.6762749445682381E-4</v>
      </c>
      <c r="E252" s="35">
        <f t="shared" si="60"/>
        <v>1.7752660691779898</v>
      </c>
      <c r="F252" s="35">
        <f t="shared" si="71"/>
        <v>1584.0589566934038</v>
      </c>
      <c r="G252" s="36"/>
      <c r="H252" s="37">
        <f>[1]Intangível!C42</f>
        <v>1224072.22</v>
      </c>
      <c r="I252" s="37">
        <f t="shared" si="62"/>
        <v>42107003.467000008</v>
      </c>
      <c r="J252" s="37">
        <f t="shared" si="61"/>
        <v>56165534.773388967</v>
      </c>
      <c r="K252" s="37">
        <f t="shared" si="65"/>
        <v>350891.69555833342</v>
      </c>
      <c r="L252" s="37">
        <f t="shared" si="65"/>
        <v>468046.12311157474</v>
      </c>
      <c r="M252" s="37">
        <f t="shared" si="78"/>
        <v>25596311.773825008</v>
      </c>
      <c r="N252" s="37">
        <f t="shared" si="72"/>
        <v>48283580.472120501</v>
      </c>
      <c r="O252" s="40">
        <f t="shared" si="79"/>
        <v>48210202.95700001</v>
      </c>
      <c r="P252" s="37">
        <f t="shared" si="73"/>
        <v>75677729.539905339</v>
      </c>
      <c r="Q252" s="37">
        <f t="shared" si="66"/>
        <v>22613891.183175001</v>
      </c>
      <c r="R252" s="37">
        <f t="shared" si="66"/>
        <v>27394149.067784838</v>
      </c>
      <c r="S252" s="37">
        <f t="shared" si="67"/>
        <v>419389.91701849073</v>
      </c>
      <c r="T252" s="37"/>
      <c r="U252" s="37"/>
      <c r="V252" s="37"/>
      <c r="W252" s="4"/>
      <c r="X252" s="20"/>
      <c r="Y252" s="38">
        <f t="shared" si="74"/>
        <v>295.30494763899247</v>
      </c>
      <c r="Z252" s="38">
        <f t="shared" si="75"/>
        <v>264.60622440823727</v>
      </c>
      <c r="AA252" s="38">
        <f t="shared" si="76"/>
        <v>559.91117204722968</v>
      </c>
      <c r="AB252" s="39"/>
      <c r="AC252" s="38">
        <f t="shared" si="77"/>
        <v>-212.39430167480236</v>
      </c>
      <c r="AD252" s="22"/>
      <c r="AE252" s="31"/>
      <c r="AF252" s="38">
        <f t="shared" si="68"/>
        <v>48283580.472120501</v>
      </c>
      <c r="AG252" s="38">
        <f t="shared" si="69"/>
        <v>27394149.067784838</v>
      </c>
      <c r="AH252" s="104"/>
      <c r="AI252" s="104"/>
      <c r="AJ252" s="104"/>
      <c r="AK252" s="104"/>
    </row>
    <row r="253" spans="2:37" s="2" customFormat="1" ht="15" customHeight="1" x14ac:dyDescent="0.25">
      <c r="B253" s="32">
        <v>41395</v>
      </c>
      <c r="C253" s="33">
        <f t="shared" si="70"/>
        <v>2013</v>
      </c>
      <c r="D253" s="34">
        <f>'[1]IGP-DI'!C247</f>
        <v>3.2104944516424538E-3</v>
      </c>
      <c r="E253" s="35">
        <f t="shared" si="60"/>
        <v>1.7736694384882277</v>
      </c>
      <c r="F253" s="35">
        <f t="shared" si="71"/>
        <v>1589.1445691849426</v>
      </c>
      <c r="G253" s="36"/>
      <c r="H253" s="37">
        <f>[1]Intangível!C43</f>
        <v>43690.19</v>
      </c>
      <c r="I253" s="37">
        <f t="shared" si="62"/>
        <v>43367742.367000006</v>
      </c>
      <c r="J253" s="37">
        <f t="shared" si="61"/>
        <v>57422124.187436849</v>
      </c>
      <c r="K253" s="37">
        <f t="shared" si="65"/>
        <v>361397.85305833339</v>
      </c>
      <c r="L253" s="37">
        <f t="shared" si="65"/>
        <v>478517.70156197372</v>
      </c>
      <c r="M253" s="37">
        <f t="shared" si="78"/>
        <v>25947203.46938334</v>
      </c>
      <c r="N253" s="37">
        <f t="shared" si="72"/>
        <v>48723953.83157713</v>
      </c>
      <c r="O253" s="40">
        <f t="shared" si="79"/>
        <v>49434275.177000009</v>
      </c>
      <c r="P253" s="37">
        <f t="shared" si="73"/>
        <v>76858150.182853147</v>
      </c>
      <c r="Q253" s="37">
        <f t="shared" si="66"/>
        <v>23487071.707616668</v>
      </c>
      <c r="R253" s="37">
        <f t="shared" si="66"/>
        <v>28134196.351276018</v>
      </c>
      <c r="S253" s="37">
        <f t="shared" si="67"/>
        <v>430719.64907350513</v>
      </c>
      <c r="T253" s="37"/>
      <c r="U253" s="37"/>
      <c r="V253" s="37"/>
      <c r="W253" s="4"/>
      <c r="X253" s="20"/>
      <c r="Y253" s="38">
        <f t="shared" si="74"/>
        <v>302.08326498203138</v>
      </c>
      <c r="Z253" s="38">
        <f t="shared" si="75"/>
        <v>271.90884989066183</v>
      </c>
      <c r="AA253" s="38">
        <f t="shared" si="76"/>
        <v>573.99211487269326</v>
      </c>
      <c r="AB253" s="39"/>
      <c r="AC253" s="38">
        <f t="shared" si="77"/>
        <v>546.41095079077058</v>
      </c>
      <c r="AD253" s="22"/>
      <c r="AE253" s="31"/>
      <c r="AF253" s="38">
        <f t="shared" si="68"/>
        <v>48723953.83157713</v>
      </c>
      <c r="AG253" s="38">
        <f t="shared" si="69"/>
        <v>28134196.351276018</v>
      </c>
      <c r="AH253" s="104"/>
      <c r="AI253" s="104"/>
      <c r="AJ253" s="104"/>
      <c r="AK253" s="104"/>
    </row>
    <row r="254" spans="2:37" s="2" customFormat="1" ht="15" customHeight="1" x14ac:dyDescent="0.25">
      <c r="B254" s="32">
        <v>41426</v>
      </c>
      <c r="C254" s="33">
        <f t="shared" si="70"/>
        <v>2013</v>
      </c>
      <c r="D254" s="34">
        <f>'[1]IGP-DI'!C248</f>
        <v>7.6329575499050062E-3</v>
      </c>
      <c r="E254" s="35">
        <f t="shared" si="60"/>
        <v>1.7992207792207828</v>
      </c>
      <c r="F254" s="35">
        <f t="shared" si="71"/>
        <v>1601.2744422221933</v>
      </c>
      <c r="G254" s="36"/>
      <c r="H254" s="37">
        <f>[1]Intangível!C44</f>
        <v>236214.36</v>
      </c>
      <c r="I254" s="37">
        <f t="shared" si="62"/>
        <v>43389553.737000003</v>
      </c>
      <c r="J254" s="37">
        <f t="shared" si="61"/>
        <v>57611502.261270531</v>
      </c>
      <c r="K254" s="37">
        <f t="shared" si="65"/>
        <v>361579.61447500001</v>
      </c>
      <c r="L254" s="37">
        <f t="shared" si="65"/>
        <v>480095.85217725439</v>
      </c>
      <c r="M254" s="37">
        <f t="shared" si="78"/>
        <v>26308601.322441675</v>
      </c>
      <c r="N254" s="37">
        <f t="shared" si="72"/>
        <v>49360435.79500334</v>
      </c>
      <c r="O254" s="40">
        <f t="shared" si="79"/>
        <v>49477965.367000006</v>
      </c>
      <c r="P254" s="37">
        <f t="shared" si="73"/>
        <v>77148733.304691285</v>
      </c>
      <c r="Q254" s="37">
        <f t="shared" si="66"/>
        <v>23169364.044558331</v>
      </c>
      <c r="R254" s="37">
        <f t="shared" si="66"/>
        <v>27788297.509687945</v>
      </c>
      <c r="S254" s="37">
        <f t="shared" si="67"/>
        <v>425424.12096232135</v>
      </c>
      <c r="T254" s="37"/>
      <c r="U254" s="37"/>
      <c r="V254" s="37"/>
      <c r="W254" s="4"/>
      <c r="X254" s="20"/>
      <c r="Y254" s="38">
        <f t="shared" si="74"/>
        <v>302.10961386822788</v>
      </c>
      <c r="Z254" s="38">
        <f t="shared" si="75"/>
        <v>267.70636807481736</v>
      </c>
      <c r="AA254" s="38">
        <f t="shared" si="76"/>
        <v>569.81598194304524</v>
      </c>
      <c r="AB254" s="39"/>
      <c r="AC254" s="38">
        <f t="shared" si="77"/>
        <v>421.17352072181598</v>
      </c>
      <c r="AD254" s="22"/>
      <c r="AE254" s="31"/>
      <c r="AF254" s="38">
        <f t="shared" si="68"/>
        <v>49360435.79500334</v>
      </c>
      <c r="AG254" s="38">
        <f t="shared" si="69"/>
        <v>27788297.509687945</v>
      </c>
      <c r="AH254" s="104"/>
      <c r="AI254" s="104"/>
      <c r="AJ254" s="104"/>
      <c r="AK254" s="104"/>
    </row>
    <row r="255" spans="2:37" s="2" customFormat="1" ht="15" customHeight="1" x14ac:dyDescent="0.25">
      <c r="B255" s="32">
        <v>41456</v>
      </c>
      <c r="C255" s="33">
        <f t="shared" si="70"/>
        <v>2013</v>
      </c>
      <c r="D255" s="34">
        <f>'[1]IGP-DI'!C249</f>
        <v>1.3948552276834558E-3</v>
      </c>
      <c r="E255" s="35">
        <f t="shared" si="60"/>
        <v>1.814384634145483</v>
      </c>
      <c r="F255" s="35">
        <f t="shared" si="71"/>
        <v>1603.5079882488828</v>
      </c>
      <c r="G255" s="36"/>
      <c r="H255" s="37">
        <f>[1]Intangível!C45</f>
        <v>161941.53</v>
      </c>
      <c r="I255" s="37">
        <f t="shared" si="62"/>
        <v>43455903.807000004</v>
      </c>
      <c r="J255" s="37">
        <f t="shared" si="61"/>
        <v>57983642.426384039</v>
      </c>
      <c r="K255" s="37">
        <f t="shared" si="65"/>
        <v>362132.53172500001</v>
      </c>
      <c r="L255" s="37">
        <f t="shared" si="65"/>
        <v>483197.020219867</v>
      </c>
      <c r="M255" s="37">
        <f t="shared" si="78"/>
        <v>26670180.936916675</v>
      </c>
      <c r="N255" s="37">
        <f t="shared" si="72"/>
        <v>50220962.309508219</v>
      </c>
      <c r="O255" s="40">
        <f t="shared" si="79"/>
        <v>49714179.727000006</v>
      </c>
      <c r="P255" s="37">
        <f t="shared" si="73"/>
        <v>77975623.6852175</v>
      </c>
      <c r="Q255" s="37">
        <f t="shared" si="66"/>
        <v>23043998.79008333</v>
      </c>
      <c r="R255" s="37">
        <f t="shared" si="66"/>
        <v>27754661.37570928</v>
      </c>
      <c r="S255" s="37">
        <f t="shared" si="67"/>
        <v>424909.16956144996</v>
      </c>
      <c r="T255" s="37"/>
      <c r="U255" s="37"/>
      <c r="V255" s="37"/>
      <c r="W255" s="4"/>
      <c r="X255" s="20"/>
      <c r="Y255" s="38">
        <f t="shared" si="74"/>
        <v>301.75777960291606</v>
      </c>
      <c r="Z255" s="38">
        <f t="shared" si="75"/>
        <v>265.35686722869048</v>
      </c>
      <c r="AA255" s="38">
        <f t="shared" si="76"/>
        <v>567.11464683160648</v>
      </c>
      <c r="AB255" s="39"/>
      <c r="AC255" s="38">
        <f t="shared" si="77"/>
        <v>465.98174560621555</v>
      </c>
      <c r="AD255" s="22"/>
      <c r="AE255" s="31"/>
      <c r="AF255" s="38">
        <f t="shared" si="68"/>
        <v>50220962.309508219</v>
      </c>
      <c r="AG255" s="38">
        <f t="shared" si="69"/>
        <v>27754661.37570928</v>
      </c>
      <c r="AH255" s="104"/>
      <c r="AI255" s="104"/>
      <c r="AJ255" s="104"/>
      <c r="AK255" s="104"/>
    </row>
    <row r="256" spans="2:37" s="2" customFormat="1" ht="15" customHeight="1" x14ac:dyDescent="0.25">
      <c r="B256" s="32">
        <v>41487</v>
      </c>
      <c r="C256" s="33">
        <f t="shared" si="70"/>
        <v>2013</v>
      </c>
      <c r="D256" s="34">
        <f>'[1]IGP-DI'!C250</f>
        <v>4.6268066462373802E-3</v>
      </c>
      <c r="E256" s="35">
        <f t="shared" si="60"/>
        <v>1.8264204937860631</v>
      </c>
      <c r="F256" s="35">
        <f t="shared" si="71"/>
        <v>1610.9271096662076</v>
      </c>
      <c r="G256" s="36"/>
      <c r="H256" s="37">
        <f>[1]Intangível!C46</f>
        <v>151401.97</v>
      </c>
      <c r="I256" s="37">
        <f t="shared" si="62"/>
        <v>43610934.147000007</v>
      </c>
      <c r="J256" s="37">
        <f t="shared" si="61"/>
        <v>58214149.071192652</v>
      </c>
      <c r="K256" s="37">
        <f t="shared" si="65"/>
        <v>363424.45122500008</v>
      </c>
      <c r="L256" s="37">
        <f t="shared" si="65"/>
        <v>485117.90892660542</v>
      </c>
      <c r="M256" s="37">
        <f t="shared" si="78"/>
        <v>27032313.468641676</v>
      </c>
      <c r="N256" s="37">
        <f t="shared" si="72"/>
        <v>50774884.291434452</v>
      </c>
      <c r="O256" s="40">
        <f t="shared" si="79"/>
        <v>49876121.257000007</v>
      </c>
      <c r="P256" s="37">
        <f t="shared" si="73"/>
        <v>78246555.806536406</v>
      </c>
      <c r="Q256" s="37">
        <f t="shared" si="66"/>
        <v>22843807.788358331</v>
      </c>
      <c r="R256" s="37">
        <f t="shared" si="66"/>
        <v>27471671.515101954</v>
      </c>
      <c r="S256" s="37">
        <f t="shared" si="67"/>
        <v>420576.74463875906</v>
      </c>
      <c r="T256" s="37"/>
      <c r="U256" s="37"/>
      <c r="V256" s="37"/>
      <c r="W256" s="4"/>
      <c r="X256" s="20"/>
      <c r="Y256" s="38">
        <f t="shared" si="74"/>
        <v>302.53538646625663</v>
      </c>
      <c r="Z256" s="38">
        <f t="shared" si="75"/>
        <v>262.28540657165763</v>
      </c>
      <c r="AA256" s="38">
        <f t="shared" si="76"/>
        <v>564.8207930379142</v>
      </c>
      <c r="AB256" s="39"/>
      <c r="AC256" s="38">
        <f t="shared" si="77"/>
        <v>470.4015752295021</v>
      </c>
      <c r="AD256" s="22"/>
      <c r="AE256" s="31"/>
      <c r="AF256" s="38">
        <f t="shared" si="68"/>
        <v>50774884.291434452</v>
      </c>
      <c r="AG256" s="38">
        <f t="shared" si="69"/>
        <v>27471671.515101954</v>
      </c>
      <c r="AH256" s="104"/>
      <c r="AI256" s="104"/>
      <c r="AJ256" s="104"/>
      <c r="AK256" s="104"/>
    </row>
    <row r="257" spans="2:37" s="2" customFormat="1" ht="15" customHeight="1" x14ac:dyDescent="0.25">
      <c r="B257" s="32">
        <v>41518</v>
      </c>
      <c r="C257" s="33">
        <f t="shared" si="70"/>
        <v>2013</v>
      </c>
      <c r="D257" s="34">
        <f>'[1]IGP-DI'!C251</f>
        <v>1.3577977381672879E-2</v>
      </c>
      <c r="E257" s="35">
        <f t="shared" si="60"/>
        <v>1.8397775470336712</v>
      </c>
      <c r="F257" s="35">
        <f t="shared" si="71"/>
        <v>1632.800241524779</v>
      </c>
      <c r="G257" s="36"/>
      <c r="H257" s="37">
        <f>[1]Intangível!C47</f>
        <v>316611.25</v>
      </c>
      <c r="I257" s="37">
        <f t="shared" si="62"/>
        <v>43610032.477000006</v>
      </c>
      <c r="J257" s="37">
        <f t="shared" si="61"/>
        <v>58357426.671287134</v>
      </c>
      <c r="K257" s="37">
        <f t="shared" si="65"/>
        <v>363416.93730833335</v>
      </c>
      <c r="L257" s="37">
        <f t="shared" si="65"/>
        <v>486311.88892739278</v>
      </c>
      <c r="M257" s="37">
        <f t="shared" si="78"/>
        <v>27395737.919866677</v>
      </c>
      <c r="N257" s="37">
        <f t="shared" si="72"/>
        <v>51497172.31922783</v>
      </c>
      <c r="O257" s="40">
        <f t="shared" si="79"/>
        <v>50027523.227000006</v>
      </c>
      <c r="P257" s="37">
        <f t="shared" si="73"/>
        <v>78760689.968628317</v>
      </c>
      <c r="Q257" s="37">
        <f t="shared" si="66"/>
        <v>22631785.307133328</v>
      </c>
      <c r="R257" s="37">
        <f t="shared" si="66"/>
        <v>27263517.649400488</v>
      </c>
      <c r="S257" s="37">
        <f t="shared" si="67"/>
        <v>417390.01917239744</v>
      </c>
      <c r="T257" s="37"/>
      <c r="U257" s="37"/>
      <c r="V257" s="37"/>
      <c r="W257" s="4"/>
      <c r="X257" s="20"/>
      <c r="Y257" s="38">
        <f t="shared" si="74"/>
        <v>301.8832360628403</v>
      </c>
      <c r="Z257" s="38">
        <f t="shared" si="75"/>
        <v>259.09925822707322</v>
      </c>
      <c r="AA257" s="38">
        <f t="shared" si="76"/>
        <v>560.98249428991357</v>
      </c>
      <c r="AB257" s="39"/>
      <c r="AC257" s="38">
        <f t="shared" si="77"/>
        <v>364.44272032980962</v>
      </c>
      <c r="AD257" s="22"/>
      <c r="AE257" s="31"/>
      <c r="AF257" s="38">
        <f t="shared" si="68"/>
        <v>51497172.31922783</v>
      </c>
      <c r="AG257" s="38">
        <f t="shared" si="69"/>
        <v>27263517.649400488</v>
      </c>
      <c r="AH257" s="104"/>
      <c r="AI257" s="104"/>
      <c r="AJ257" s="104"/>
      <c r="AK257" s="104"/>
    </row>
    <row r="258" spans="2:37" s="2" customFormat="1" ht="15" customHeight="1" x14ac:dyDescent="0.25">
      <c r="B258" s="32">
        <v>41548</v>
      </c>
      <c r="C258" s="33">
        <f t="shared" si="70"/>
        <v>2013</v>
      </c>
      <c r="D258" s="34">
        <f>'[1]IGP-DI'!C252</f>
        <v>6.267577340297148E-3</v>
      </c>
      <c r="E258" s="35">
        <f t="shared" ref="E258:E321" si="88">(1+D258)*E257/(1+D137)</f>
        <v>1.832117068005201</v>
      </c>
      <c r="F258" s="35">
        <f t="shared" si="71"/>
        <v>1643.0339433197914</v>
      </c>
      <c r="G258" s="36"/>
      <c r="H258" s="37">
        <f>[1]Intangível!C48</f>
        <v>117828.47</v>
      </c>
      <c r="I258" s="37">
        <f t="shared" si="62"/>
        <v>43583926.327000007</v>
      </c>
      <c r="J258" s="37">
        <f t="shared" ref="J258:J321" si="89">(H257+J257)*(1+D257)-(H137*E257)</f>
        <v>58840188.903576031</v>
      </c>
      <c r="K258" s="37">
        <f t="shared" si="65"/>
        <v>363199.38605833339</v>
      </c>
      <c r="L258" s="37">
        <f t="shared" si="65"/>
        <v>490334.90752980026</v>
      </c>
      <c r="M258" s="37">
        <f t="shared" si="78"/>
        <v>27759154.857175011</v>
      </c>
      <c r="N258" s="37">
        <f t="shared" si="72"/>
        <v>52689314.7809541</v>
      </c>
      <c r="O258" s="40">
        <f t="shared" si="79"/>
        <v>50344134.477000006</v>
      </c>
      <c r="P258" s="37">
        <f t="shared" si="73"/>
        <v>80151011.02597858</v>
      </c>
      <c r="Q258" s="37">
        <f t="shared" si="66"/>
        <v>22584979.619824994</v>
      </c>
      <c r="R258" s="37">
        <f t="shared" si="66"/>
        <v>27461696.24502448</v>
      </c>
      <c r="S258" s="37">
        <f t="shared" si="67"/>
        <v>420424.02853578114</v>
      </c>
      <c r="T258" s="37"/>
      <c r="U258" s="37"/>
      <c r="V258" s="37"/>
      <c r="W258" s="4"/>
      <c r="X258" s="20"/>
      <c r="Y258" s="38">
        <f t="shared" si="74"/>
        <v>300.30305916166725</v>
      </c>
      <c r="Z258" s="38">
        <f t="shared" si="75"/>
        <v>257.48650560167181</v>
      </c>
      <c r="AA258" s="38">
        <f t="shared" si="76"/>
        <v>557.78956476333906</v>
      </c>
      <c r="AB258" s="39"/>
      <c r="AC258" s="38">
        <f t="shared" si="77"/>
        <v>485.62613227268321</v>
      </c>
      <c r="AD258" s="22"/>
      <c r="AE258" s="31"/>
      <c r="AF258" s="38">
        <f t="shared" si="68"/>
        <v>52689314.7809541</v>
      </c>
      <c r="AG258" s="38">
        <f t="shared" si="69"/>
        <v>27461696.24502448</v>
      </c>
      <c r="AH258" s="104"/>
      <c r="AI258" s="104"/>
      <c r="AJ258" s="104"/>
      <c r="AK258" s="104"/>
    </row>
    <row r="259" spans="2:37" s="2" customFormat="1" ht="15" customHeight="1" x14ac:dyDescent="0.25">
      <c r="B259" s="32">
        <v>41579</v>
      </c>
      <c r="C259" s="33">
        <f t="shared" si="70"/>
        <v>2013</v>
      </c>
      <c r="D259" s="34">
        <f>'[1]IGP-DI'!C253</f>
        <v>2.7682397721526808E-3</v>
      </c>
      <c r="E259" s="35">
        <f t="shared" si="88"/>
        <v>1.8291859872302245</v>
      </c>
      <c r="F259" s="35">
        <f t="shared" si="71"/>
        <v>1647.5822552286861</v>
      </c>
      <c r="G259" s="36"/>
      <c r="H259" s="37">
        <f>[1]Intangível!C49</f>
        <v>329234.21000000002</v>
      </c>
      <c r="I259" s="37">
        <f t="shared" ref="I259:I322" si="90">I258+H258-H138</f>
        <v>43638690.047000006</v>
      </c>
      <c r="J259" s="37">
        <f t="shared" si="89"/>
        <v>59211999.302431017</v>
      </c>
      <c r="K259" s="37">
        <f t="shared" si="65"/>
        <v>363655.75039166672</v>
      </c>
      <c r="L259" s="37">
        <f t="shared" si="65"/>
        <v>493433.32752025849</v>
      </c>
      <c r="M259" s="37">
        <f t="shared" si="78"/>
        <v>28122354.243233345</v>
      </c>
      <c r="N259" s="37">
        <f t="shared" si="72"/>
        <v>53512957.255836383</v>
      </c>
      <c r="O259" s="40">
        <f t="shared" si="79"/>
        <v>50461962.947000004</v>
      </c>
      <c r="P259" s="37">
        <f t="shared" si="73"/>
        <v>80771930.655535519</v>
      </c>
      <c r="Q259" s="37">
        <f t="shared" si="66"/>
        <v>22339608.703766659</v>
      </c>
      <c r="R259" s="37">
        <f t="shared" si="66"/>
        <v>27258973.399699137</v>
      </c>
      <c r="S259" s="37">
        <f t="shared" si="67"/>
        <v>417320.44911565125</v>
      </c>
      <c r="T259" s="37"/>
      <c r="U259" s="37"/>
      <c r="V259" s="37"/>
      <c r="W259" s="4"/>
      <c r="X259" s="20"/>
      <c r="Y259" s="38">
        <f t="shared" si="74"/>
        <v>300.31840153178092</v>
      </c>
      <c r="Z259" s="38">
        <f t="shared" si="75"/>
        <v>253.99380871733226</v>
      </c>
      <c r="AA259" s="38">
        <f t="shared" si="76"/>
        <v>554.31221024911315</v>
      </c>
      <c r="AB259" s="39"/>
      <c r="AC259" s="38">
        <f t="shared" si="77"/>
        <v>353.9303427054798</v>
      </c>
      <c r="AD259" s="22"/>
      <c r="AE259" s="31"/>
      <c r="AF259" s="38">
        <f t="shared" si="68"/>
        <v>53512957.255836383</v>
      </c>
      <c r="AG259" s="38">
        <f t="shared" si="69"/>
        <v>27258973.399699137</v>
      </c>
      <c r="AH259" s="104"/>
      <c r="AI259" s="104"/>
      <c r="AJ259" s="104"/>
      <c r="AK259" s="104"/>
    </row>
    <row r="260" spans="2:37" s="26" customFormat="1" ht="15" customHeight="1" x14ac:dyDescent="0.25">
      <c r="B260" s="41">
        <v>41609</v>
      </c>
      <c r="C260" s="33">
        <f t="shared" si="70"/>
        <v>2013</v>
      </c>
      <c r="D260" s="34">
        <f>'[1]IGP-DI'!C254</f>
        <v>6.8901183492535711E-3</v>
      </c>
      <c r="E260" s="43">
        <f t="shared" si="88"/>
        <v>1.8330100304434007</v>
      </c>
      <c r="F260" s="43">
        <f t="shared" si="71"/>
        <v>1658.9342919573419</v>
      </c>
      <c r="G260" s="44">
        <f>F260/F248-1</f>
        <v>5.5183664061770665E-2</v>
      </c>
      <c r="H260" s="37">
        <f>[1]Intangível!C50</f>
        <v>957437.14999999979</v>
      </c>
      <c r="I260" s="37">
        <f t="shared" si="90"/>
        <v>43668726.927000009</v>
      </c>
      <c r="J260" s="40">
        <f t="shared" si="89"/>
        <v>59158770.35967046</v>
      </c>
      <c r="K260" s="37">
        <f t="shared" si="65"/>
        <v>363906.05772500008</v>
      </c>
      <c r="L260" s="40">
        <f t="shared" si="65"/>
        <v>492989.75299725385</v>
      </c>
      <c r="M260" s="37">
        <f t="shared" si="78"/>
        <v>28486009.993625011</v>
      </c>
      <c r="N260" s="40">
        <f t="shared" si="72"/>
        <v>54155893.221719898</v>
      </c>
      <c r="O260" s="40">
        <f t="shared" si="79"/>
        <v>50791197.157000005</v>
      </c>
      <c r="P260" s="40">
        <f t="shared" si="73"/>
        <v>81325672.335684195</v>
      </c>
      <c r="Q260" s="37">
        <f t="shared" si="66"/>
        <v>22305187.163374994</v>
      </c>
      <c r="R260" s="40">
        <f t="shared" si="66"/>
        <v>27169779.113964297</v>
      </c>
      <c r="S260" s="40">
        <f t="shared" si="67"/>
        <v>415954.93182944908</v>
      </c>
      <c r="T260" s="40">
        <f t="shared" ref="T260" si="91">SUM(S249:S260)</f>
        <v>5053087.9459187798</v>
      </c>
      <c r="U260" s="40">
        <f>SUM(L249:L260)</f>
        <v>5759191.9673284637</v>
      </c>
      <c r="V260" s="40">
        <f t="shared" ref="V260" si="92">T260+U260</f>
        <v>10812279.913247243</v>
      </c>
      <c r="W260" s="49"/>
      <c r="X260" s="50"/>
      <c r="Y260" s="38">
        <f t="shared" si="74"/>
        <v>299.22011567721478</v>
      </c>
      <c r="Z260" s="38">
        <f t="shared" si="75"/>
        <v>252.46383329839523</v>
      </c>
      <c r="AA260" s="38">
        <f t="shared" si="76"/>
        <v>551.68394897561006</v>
      </c>
      <c r="AB260" s="39"/>
      <c r="AC260" s="38">
        <f t="shared" si="77"/>
        <v>-29.432500270868672</v>
      </c>
      <c r="AD260" s="51"/>
      <c r="AE260" s="31"/>
      <c r="AF260" s="38">
        <f t="shared" si="68"/>
        <v>54155893.221719898</v>
      </c>
      <c r="AG260" s="38">
        <f t="shared" si="69"/>
        <v>27169779.113964297</v>
      </c>
      <c r="AH260" s="104"/>
      <c r="AI260" s="104"/>
      <c r="AJ260" s="104"/>
      <c r="AK260" s="104"/>
    </row>
    <row r="261" spans="2:37" s="2" customFormat="1" ht="15" customHeight="1" x14ac:dyDescent="0.25">
      <c r="B261" s="32">
        <v>41640</v>
      </c>
      <c r="C261" s="33">
        <f t="shared" si="70"/>
        <v>2014</v>
      </c>
      <c r="D261" s="34">
        <f>'[1]IGP-DI'!C255</f>
        <v>4.0315898888252377E-3</v>
      </c>
      <c r="E261" s="45">
        <f t="shared" si="88"/>
        <v>1.8293877074884588</v>
      </c>
      <c r="F261" s="45">
        <f t="shared" si="71"/>
        <v>1665.6224346750225</v>
      </c>
      <c r="G261" s="52"/>
      <c r="H261" s="46">
        <f>[1]Intangível!C51</f>
        <v>621496.93000000005</v>
      </c>
      <c r="I261" s="46">
        <f t="shared" si="90"/>
        <v>44077048.297000006</v>
      </c>
      <c r="J261" s="46">
        <f t="shared" si="89"/>
        <v>59523880.561505616</v>
      </c>
      <c r="K261" s="46">
        <f t="shared" si="65"/>
        <v>367308.73580833338</v>
      </c>
      <c r="L261" s="46">
        <f t="shared" si="65"/>
        <v>496032.33801254677</v>
      </c>
      <c r="M261" s="46">
        <f t="shared" si="78"/>
        <v>28849916.051350012</v>
      </c>
      <c r="N261" s="46">
        <f t="shared" si="72"/>
        <v>55025420.246067464</v>
      </c>
      <c r="O261" s="47">
        <f t="shared" si="79"/>
        <v>51748634.307000004</v>
      </c>
      <c r="P261" s="46">
        <f t="shared" si="73"/>
        <v>82850049.848185152</v>
      </c>
      <c r="Q261" s="46">
        <f t="shared" si="66"/>
        <v>22898718.255649991</v>
      </c>
      <c r="R261" s="46">
        <f t="shared" si="66"/>
        <v>27824629.602117687</v>
      </c>
      <c r="S261" s="46">
        <f t="shared" si="67"/>
        <v>425980.34605956799</v>
      </c>
      <c r="T261" s="46"/>
      <c r="U261" s="46"/>
      <c r="V261" s="46"/>
      <c r="W261" s="4"/>
      <c r="X261" s="20"/>
      <c r="Y261" s="38">
        <f t="shared" si="74"/>
        <v>299.00662155056699</v>
      </c>
      <c r="Z261" s="38">
        <f t="shared" si="75"/>
        <v>256.77951690115628</v>
      </c>
      <c r="AA261" s="38">
        <f t="shared" si="76"/>
        <v>555.78613845172322</v>
      </c>
      <c r="AB261" s="39"/>
      <c r="AC261" s="38">
        <f t="shared" si="77"/>
        <v>181.14988371091079</v>
      </c>
      <c r="AD261" s="22"/>
      <c r="AE261" s="31"/>
      <c r="AF261" s="38">
        <f t="shared" si="68"/>
        <v>55025420.246067464</v>
      </c>
      <c r="AG261" s="38">
        <f t="shared" si="69"/>
        <v>27824629.602117687</v>
      </c>
      <c r="AH261" s="104"/>
      <c r="AI261" s="104"/>
      <c r="AJ261" s="104"/>
      <c r="AK261" s="104"/>
    </row>
    <row r="262" spans="2:37" s="2" customFormat="1" ht="15" customHeight="1" x14ac:dyDescent="0.25">
      <c r="B262" s="32">
        <v>41671</v>
      </c>
      <c r="C262" s="33">
        <f t="shared" si="70"/>
        <v>2014</v>
      </c>
      <c r="D262" s="34">
        <f>'[1]IGP-DI'!C256</f>
        <v>8.4509102639360734E-3</v>
      </c>
      <c r="E262" s="45">
        <f t="shared" si="88"/>
        <v>1.830210386224318</v>
      </c>
      <c r="F262" s="45">
        <f t="shared" si="71"/>
        <v>1679.6984604040599</v>
      </c>
      <c r="G262" s="52"/>
      <c r="H262" s="46">
        <f>[1]Intangível!C52</f>
        <v>251139.90000000002</v>
      </c>
      <c r="I262" s="46">
        <f t="shared" si="90"/>
        <v>44681120.327000007</v>
      </c>
      <c r="J262" s="46">
        <f t="shared" si="89"/>
        <v>60355982.089395732</v>
      </c>
      <c r="K262" s="46">
        <f t="shared" si="65"/>
        <v>372342.66939166671</v>
      </c>
      <c r="L262" s="46">
        <f t="shared" si="65"/>
        <v>502966.51741163107</v>
      </c>
      <c r="M262" s="46">
        <f t="shared" si="78"/>
        <v>29217224.787158348</v>
      </c>
      <c r="N262" s="46">
        <f t="shared" si="72"/>
        <v>55745292.310930878</v>
      </c>
      <c r="O262" s="47">
        <f t="shared" si="79"/>
        <v>52370131.237000003</v>
      </c>
      <c r="P262" s="46">
        <f t="shared" si="73"/>
        <v>83808069.822180688</v>
      </c>
      <c r="Q262" s="46">
        <f t="shared" si="66"/>
        <v>23152906.449841656</v>
      </c>
      <c r="R262" s="46">
        <f t="shared" si="66"/>
        <v>28062777.51124981</v>
      </c>
      <c r="S262" s="46">
        <f t="shared" si="67"/>
        <v>429626.2644489989</v>
      </c>
      <c r="T262" s="46"/>
      <c r="U262" s="46"/>
      <c r="V262" s="46"/>
      <c r="W262" s="4"/>
      <c r="X262" s="20"/>
      <c r="Y262" s="38">
        <f t="shared" si="74"/>
        <v>301.96910592751726</v>
      </c>
      <c r="Z262" s="38">
        <f t="shared" si="75"/>
        <v>257.93736653938788</v>
      </c>
      <c r="AA262" s="38">
        <f t="shared" si="76"/>
        <v>559.90647246690514</v>
      </c>
      <c r="AB262" s="39"/>
      <c r="AC262" s="38">
        <f t="shared" si="77"/>
        <v>409.12806388417039</v>
      </c>
      <c r="AD262" s="22"/>
      <c r="AE262" s="31"/>
      <c r="AF262" s="38">
        <f t="shared" si="68"/>
        <v>55745292.310930878</v>
      </c>
      <c r="AG262" s="38">
        <f t="shared" si="69"/>
        <v>28062777.51124981</v>
      </c>
      <c r="AH262" s="104"/>
      <c r="AI262" s="104"/>
      <c r="AJ262" s="104"/>
      <c r="AK262" s="104"/>
    </row>
    <row r="263" spans="2:37" s="2" customFormat="1" ht="15" customHeight="1" x14ac:dyDescent="0.25">
      <c r="B263" s="32">
        <v>41699</v>
      </c>
      <c r="C263" s="33">
        <f t="shared" si="70"/>
        <v>2014</v>
      </c>
      <c r="D263" s="34">
        <f>'[1]IGP-DI'!C257</f>
        <v>1.4842766359867809E-2</v>
      </c>
      <c r="E263" s="45">
        <f t="shared" si="88"/>
        <v>1.8374683476105849</v>
      </c>
      <c r="F263" s="45">
        <f t="shared" si="71"/>
        <v>1704.6298322068671</v>
      </c>
      <c r="G263" s="52"/>
      <c r="H263" s="46">
        <f>[1]Intangível!C53</f>
        <v>1763709.4100000001</v>
      </c>
      <c r="I263" s="46">
        <f t="shared" si="90"/>
        <v>44790475.437000006</v>
      </c>
      <c r="J263" s="46">
        <f t="shared" si="89"/>
        <v>60859811.343416907</v>
      </c>
      <c r="K263" s="46">
        <f t="shared" si="65"/>
        <v>373253.96197500004</v>
      </c>
      <c r="L263" s="46">
        <f t="shared" si="65"/>
        <v>507165.0945284742</v>
      </c>
      <c r="M263" s="46">
        <f t="shared" si="78"/>
        <v>29589567.456550013</v>
      </c>
      <c r="N263" s="46">
        <f t="shared" si="72"/>
        <v>56723607.816203482</v>
      </c>
      <c r="O263" s="47">
        <f t="shared" si="79"/>
        <v>52621271.137000002</v>
      </c>
      <c r="P263" s="46">
        <f t="shared" si="73"/>
        <v>84769586.560400233</v>
      </c>
      <c r="Q263" s="46">
        <f t="shared" si="66"/>
        <v>23031703.680449989</v>
      </c>
      <c r="R263" s="46">
        <f t="shared" si="66"/>
        <v>28045978.74419675</v>
      </c>
      <c r="S263" s="46">
        <f t="shared" si="67"/>
        <v>429369.08422036824</v>
      </c>
      <c r="T263" s="46"/>
      <c r="U263" s="46"/>
      <c r="V263" s="46"/>
      <c r="W263" s="4"/>
      <c r="X263" s="20"/>
      <c r="Y263" s="38">
        <f t="shared" si="74"/>
        <v>301.9381790743995</v>
      </c>
      <c r="Z263" s="38">
        <f t="shared" si="75"/>
        <v>255.62271701855423</v>
      </c>
      <c r="AA263" s="38">
        <f t="shared" si="76"/>
        <v>557.56089609295373</v>
      </c>
      <c r="AB263" s="39"/>
      <c r="AC263" s="38">
        <f t="shared" si="77"/>
        <v>-492.4545986975404</v>
      </c>
      <c r="AD263" s="22"/>
      <c r="AE263" s="31"/>
      <c r="AF263" s="38">
        <f t="shared" si="68"/>
        <v>56723607.816203482</v>
      </c>
      <c r="AG263" s="38">
        <f t="shared" si="69"/>
        <v>28045978.74419675</v>
      </c>
      <c r="AH263" s="104"/>
      <c r="AI263" s="104"/>
      <c r="AJ263" s="104"/>
      <c r="AK263" s="104"/>
    </row>
    <row r="264" spans="2:37" s="2" customFormat="1" ht="15" customHeight="1" x14ac:dyDescent="0.25">
      <c r="B264" s="32">
        <v>41730</v>
      </c>
      <c r="C264" s="33">
        <f t="shared" si="70"/>
        <v>2014</v>
      </c>
      <c r="D264" s="34">
        <f>'[1]IGP-DI'!C258</f>
        <v>4.5099361535247962E-3</v>
      </c>
      <c r="E264" s="45">
        <f t="shared" si="88"/>
        <v>1.8286982978922188</v>
      </c>
      <c r="F264" s="45">
        <f t="shared" si="71"/>
        <v>1712.3176039155137</v>
      </c>
      <c r="G264" s="52"/>
      <c r="H264" s="46">
        <f>[1]Intangível!C54</f>
        <v>119448.03000000001</v>
      </c>
      <c r="I264" s="46">
        <f t="shared" si="90"/>
        <v>46313969.777000003</v>
      </c>
      <c r="J264" s="46">
        <f t="shared" si="89"/>
        <v>63111639.452848144</v>
      </c>
      <c r="K264" s="46">
        <f t="shared" si="65"/>
        <v>385949.7481416667</v>
      </c>
      <c r="L264" s="46">
        <f t="shared" si="65"/>
        <v>525930.32877373451</v>
      </c>
      <c r="M264" s="46">
        <f t="shared" si="78"/>
        <v>29962821.418525014</v>
      </c>
      <c r="N264" s="46">
        <f t="shared" si="72"/>
        <v>58080235.901640601</v>
      </c>
      <c r="O264" s="47">
        <f t="shared" si="79"/>
        <v>54384980.547000006</v>
      </c>
      <c r="P264" s="46">
        <f t="shared" si="73"/>
        <v>87817689.464838177</v>
      </c>
      <c r="Q264" s="46">
        <f t="shared" si="66"/>
        <v>24422159.128474992</v>
      </c>
      <c r="R264" s="46">
        <f t="shared" si="66"/>
        <v>29737453.563197576</v>
      </c>
      <c r="S264" s="46">
        <f t="shared" si="67"/>
        <v>455264.66806289949</v>
      </c>
      <c r="T264" s="46"/>
      <c r="U264" s="46"/>
      <c r="V264" s="46"/>
      <c r="W264" s="4"/>
      <c r="X264" s="20"/>
      <c r="Y264" s="38">
        <f t="shared" si="74"/>
        <v>308.53052013811623</v>
      </c>
      <c r="Z264" s="38">
        <f t="shared" si="75"/>
        <v>267.07538461502787</v>
      </c>
      <c r="AA264" s="38">
        <f t="shared" si="76"/>
        <v>575.60590475314416</v>
      </c>
      <c r="AB264" s="39"/>
      <c r="AC264" s="38">
        <f t="shared" si="77"/>
        <v>505.53319586164315</v>
      </c>
      <c r="AD264" s="22"/>
      <c r="AE264" s="31"/>
      <c r="AF264" s="38">
        <f t="shared" si="68"/>
        <v>58080235.901640601</v>
      </c>
      <c r="AG264" s="38">
        <f t="shared" si="69"/>
        <v>29737453.563197576</v>
      </c>
      <c r="AH264" s="104"/>
      <c r="AI264" s="104"/>
      <c r="AJ264" s="104"/>
      <c r="AK264" s="104"/>
    </row>
    <row r="265" spans="2:37" s="2" customFormat="1" ht="15" customHeight="1" x14ac:dyDescent="0.25">
      <c r="B265" s="32">
        <v>41760</v>
      </c>
      <c r="C265" s="33">
        <f t="shared" si="70"/>
        <v>2014</v>
      </c>
      <c r="D265" s="34">
        <f>'[1]IGP-DI'!C259</f>
        <v>-4.5480666611935616E-3</v>
      </c>
      <c r="E265" s="45">
        <f t="shared" si="88"/>
        <v>1.7997387724945939</v>
      </c>
      <c r="F265" s="45">
        <f t="shared" si="71"/>
        <v>1704.5298693077707</v>
      </c>
      <c r="G265" s="52"/>
      <c r="H265" s="46">
        <f>[1]Intangível!C55</f>
        <v>177482.63</v>
      </c>
      <c r="I265" s="46">
        <f t="shared" si="90"/>
        <v>46291183.577000007</v>
      </c>
      <c r="J265" s="46">
        <f t="shared" si="89"/>
        <v>63256152.156010717</v>
      </c>
      <c r="K265" s="46">
        <f t="shared" ref="K265:L328" si="93">I265*$K$5</f>
        <v>385759.86314166675</v>
      </c>
      <c r="L265" s="46">
        <f t="shared" si="93"/>
        <v>527134.60130008927</v>
      </c>
      <c r="M265" s="46">
        <f t="shared" si="78"/>
        <v>30348771.166666679</v>
      </c>
      <c r="N265" s="46">
        <f t="shared" si="72"/>
        <v>58870476.298316367</v>
      </c>
      <c r="O265" s="47">
        <f t="shared" si="79"/>
        <v>54504428.577000007</v>
      </c>
      <c r="P265" s="46">
        <f t="shared" si="73"/>
        <v>88333728.370463625</v>
      </c>
      <c r="Q265" s="46">
        <f t="shared" ref="Q265:R328" si="94">O265-M265</f>
        <v>24155657.410333328</v>
      </c>
      <c r="R265" s="46">
        <f t="shared" si="94"/>
        <v>29463252.072147258</v>
      </c>
      <c r="S265" s="46">
        <f t="shared" ref="S265:S328" si="95">$K$4*R265</f>
        <v>451066.7884246824</v>
      </c>
      <c r="T265" s="46"/>
      <c r="U265" s="46"/>
      <c r="V265" s="46"/>
      <c r="W265" s="4"/>
      <c r="X265" s="20"/>
      <c r="Y265" s="38">
        <f t="shared" si="74"/>
        <v>307.84861412082887</v>
      </c>
      <c r="Z265" s="38">
        <f t="shared" si="75"/>
        <v>263.42472178831736</v>
      </c>
      <c r="AA265" s="38">
        <f t="shared" si="76"/>
        <v>571.27333590914623</v>
      </c>
      <c r="AB265" s="39"/>
      <c r="AC265" s="38">
        <f t="shared" si="77"/>
        <v>467.62280425885251</v>
      </c>
      <c r="AD265" s="22"/>
      <c r="AE265" s="31"/>
      <c r="AF265" s="38">
        <f t="shared" ref="AF265:AF328" si="96">N265</f>
        <v>58870476.298316367</v>
      </c>
      <c r="AG265" s="38">
        <f t="shared" ref="AG265:AG328" si="97">P265-AF265</f>
        <v>29463252.072147258</v>
      </c>
      <c r="AH265" s="104"/>
      <c r="AI265" s="104"/>
      <c r="AJ265" s="104"/>
      <c r="AK265" s="104"/>
    </row>
    <row r="266" spans="2:37" s="2" customFormat="1" ht="15" customHeight="1" x14ac:dyDescent="0.25">
      <c r="B266" s="32">
        <v>41791</v>
      </c>
      <c r="C266" s="33">
        <f t="shared" ref="C266:C329" si="98">YEAR(B266)</f>
        <v>2014</v>
      </c>
      <c r="D266" s="34">
        <f>'[1]IGP-DI'!C260</f>
        <v>-6.3373725378080836E-3</v>
      </c>
      <c r="E266" s="45">
        <f t="shared" si="88"/>
        <v>1.7625676167689619</v>
      </c>
      <c r="F266" s="45">
        <f t="shared" ref="F266:F329" si="99">(1+D266)*F265</f>
        <v>1693.727628524146</v>
      </c>
      <c r="G266" s="52"/>
      <c r="H266" s="46">
        <f>[1]Intangível!C56</f>
        <v>168841.04</v>
      </c>
      <c r="I266" s="46">
        <f t="shared" si="90"/>
        <v>46453350.607000008</v>
      </c>
      <c r="J266" s="46">
        <f t="shared" si="89"/>
        <v>63117570.307298124</v>
      </c>
      <c r="K266" s="46">
        <f t="shared" si="93"/>
        <v>387111.25505833339</v>
      </c>
      <c r="L266" s="46">
        <f t="shared" si="93"/>
        <v>525979.75256081764</v>
      </c>
      <c r="M266" s="46">
        <f t="shared" si="78"/>
        <v>30734531.029808346</v>
      </c>
      <c r="N266" s="46">
        <f t="shared" ref="N266:N329" si="100">(L265+N265)*(1+D265)</f>
        <v>59127466.605729364</v>
      </c>
      <c r="O266" s="47">
        <f t="shared" si="79"/>
        <v>54681911.20700001</v>
      </c>
      <c r="P266" s="46">
        <f t="shared" ref="P266:P329" si="101">(H265+P265)*(1+D265)</f>
        <v>88108656.112570539</v>
      </c>
      <c r="Q266" s="46">
        <f t="shared" si="94"/>
        <v>23947380.177191664</v>
      </c>
      <c r="R266" s="46">
        <f t="shared" si="94"/>
        <v>28981189.506841175</v>
      </c>
      <c r="S266" s="46">
        <f t="shared" si="95"/>
        <v>443686.66580210417</v>
      </c>
      <c r="T266" s="46"/>
      <c r="U266" s="46"/>
      <c r="V266" s="46"/>
      <c r="W266" s="4"/>
      <c r="X266" s="20"/>
      <c r="Y266" s="38">
        <f t="shared" ref="Y266:Y329" si="102">L266/F265</f>
        <v>308.57760959884155</v>
      </c>
      <c r="Z266" s="38">
        <f t="shared" ref="Z266:Z329" si="103">S266/F265</f>
        <v>260.29855726863292</v>
      </c>
      <c r="AA266" s="38">
        <f t="shared" ref="AA266:AA329" si="104">Y266+Z266</f>
        <v>568.87616686747447</v>
      </c>
      <c r="AB266" s="39"/>
      <c r="AC266" s="38">
        <f t="shared" ref="AC266:AC329" si="105">AA266-H266/F265</f>
        <v>469.82185104690848</v>
      </c>
      <c r="AD266" s="22"/>
      <c r="AE266" s="31"/>
      <c r="AF266" s="38">
        <f t="shared" si="96"/>
        <v>59127466.605729364</v>
      </c>
      <c r="AG266" s="38">
        <f t="shared" si="97"/>
        <v>28981189.506841175</v>
      </c>
      <c r="AH266" s="104"/>
      <c r="AI266" s="104"/>
      <c r="AJ266" s="104"/>
      <c r="AK266" s="104"/>
    </row>
    <row r="267" spans="2:37" s="2" customFormat="1" ht="15" customHeight="1" x14ac:dyDescent="0.25">
      <c r="B267" s="32">
        <v>41821</v>
      </c>
      <c r="C267" s="33">
        <f t="shared" si="98"/>
        <v>2014</v>
      </c>
      <c r="D267" s="34">
        <f>'[1]IGP-DI'!C261</f>
        <v>-5.503565144579059E-3</v>
      </c>
      <c r="E267" s="45">
        <f t="shared" si="88"/>
        <v>1.7305890055716777</v>
      </c>
      <c r="F267" s="45">
        <f t="shared" si="99"/>
        <v>1684.40608818339</v>
      </c>
      <c r="G267" s="52"/>
      <c r="H267" s="46">
        <f>[1]Intangível!C57</f>
        <v>97577.99</v>
      </c>
      <c r="I267" s="46">
        <f t="shared" si="90"/>
        <v>46574221.747000009</v>
      </c>
      <c r="J267" s="46">
        <f t="shared" si="89"/>
        <v>62800791.589689687</v>
      </c>
      <c r="K267" s="46">
        <f t="shared" si="93"/>
        <v>388118.51455833338</v>
      </c>
      <c r="L267" s="46">
        <f t="shared" si="93"/>
        <v>523339.92991408071</v>
      </c>
      <c r="M267" s="46">
        <f t="shared" ref="M267:M330" si="106">(K266+M266)</f>
        <v>31121642.284866679</v>
      </c>
      <c r="N267" s="46">
        <f t="shared" si="100"/>
        <v>59275400.245553546</v>
      </c>
      <c r="O267" s="47">
        <f t="shared" ref="O267:O330" si="107">O266+H266</f>
        <v>54850752.247000009</v>
      </c>
      <c r="P267" s="46">
        <f t="shared" si="101"/>
        <v>87718049.766409412</v>
      </c>
      <c r="Q267" s="46">
        <f t="shared" si="94"/>
        <v>23729109.962133329</v>
      </c>
      <c r="R267" s="46">
        <f t="shared" si="94"/>
        <v>28442649.520855866</v>
      </c>
      <c r="S267" s="46">
        <f t="shared" si="95"/>
        <v>435441.90377373644</v>
      </c>
      <c r="T267" s="46"/>
      <c r="U267" s="46"/>
      <c r="V267" s="46"/>
      <c r="W267" s="4"/>
      <c r="X267" s="20"/>
      <c r="Y267" s="38">
        <f t="shared" si="102"/>
        <v>308.98706562996819</v>
      </c>
      <c r="Z267" s="38">
        <f t="shared" si="103"/>
        <v>257.090866583528</v>
      </c>
      <c r="AA267" s="38">
        <f t="shared" si="104"/>
        <v>566.07793221349618</v>
      </c>
      <c r="AB267" s="39"/>
      <c r="AC267" s="38">
        <f t="shared" si="105"/>
        <v>508.46654986565909</v>
      </c>
      <c r="AD267" s="22"/>
      <c r="AE267" s="31"/>
      <c r="AF267" s="38">
        <f t="shared" si="96"/>
        <v>59275400.245553546</v>
      </c>
      <c r="AG267" s="38">
        <f t="shared" si="97"/>
        <v>28442649.520855866</v>
      </c>
      <c r="AH267" s="104"/>
      <c r="AI267" s="104"/>
      <c r="AJ267" s="104"/>
      <c r="AK267" s="104"/>
    </row>
    <row r="268" spans="2:37" s="2" customFormat="1" ht="15" customHeight="1" x14ac:dyDescent="0.25">
      <c r="B268" s="32">
        <v>41852</v>
      </c>
      <c r="C268" s="33">
        <f t="shared" si="98"/>
        <v>2014</v>
      </c>
      <c r="D268" s="34">
        <f>'[1]IGP-DI'!C262</f>
        <v>6.305521040037565E-4</v>
      </c>
      <c r="E268" s="45">
        <f t="shared" si="88"/>
        <v>1.7122429096863694</v>
      </c>
      <c r="F268" s="45">
        <f t="shared" si="99"/>
        <v>1685.4681939862908</v>
      </c>
      <c r="G268" s="52"/>
      <c r="H268" s="46">
        <f>[1]Intangível!C58</f>
        <v>67217.97</v>
      </c>
      <c r="I268" s="46">
        <f t="shared" si="90"/>
        <v>46647921.857000008</v>
      </c>
      <c r="J268" s="46">
        <f t="shared" si="89"/>
        <v>62510881.508615702</v>
      </c>
      <c r="K268" s="46">
        <f t="shared" si="93"/>
        <v>388732.68214166671</v>
      </c>
      <c r="L268" s="46">
        <f t="shared" si="93"/>
        <v>520924.01257179753</v>
      </c>
      <c r="M268" s="46">
        <f t="shared" si="106"/>
        <v>31509760.799425013</v>
      </c>
      <c r="N268" s="46">
        <f t="shared" si="100"/>
        <v>59469633.913348183</v>
      </c>
      <c r="O268" s="47">
        <f t="shared" si="107"/>
        <v>54948330.237000011</v>
      </c>
      <c r="P268" s="46">
        <f t="shared" si="101"/>
        <v>87332328.728339896</v>
      </c>
      <c r="Q268" s="46">
        <f t="shared" si="94"/>
        <v>23438569.437574998</v>
      </c>
      <c r="R268" s="46">
        <f t="shared" si="94"/>
        <v>27862694.814991713</v>
      </c>
      <c r="S268" s="46">
        <f t="shared" si="95"/>
        <v>426563.10431312886</v>
      </c>
      <c r="T268" s="46"/>
      <c r="U268" s="46"/>
      <c r="V268" s="46"/>
      <c r="W268" s="4"/>
      <c r="X268" s="20"/>
      <c r="Y268" s="38">
        <f t="shared" si="102"/>
        <v>309.26272246712625</v>
      </c>
      <c r="Z268" s="38">
        <f t="shared" si="103"/>
        <v>253.24243797597026</v>
      </c>
      <c r="AA268" s="38">
        <f t="shared" si="104"/>
        <v>562.50516044309654</v>
      </c>
      <c r="AB268" s="39"/>
      <c r="AC268" s="38">
        <f t="shared" si="105"/>
        <v>522.59912443933592</v>
      </c>
      <c r="AD268" s="22"/>
      <c r="AE268" s="31"/>
      <c r="AF268" s="38">
        <f t="shared" si="96"/>
        <v>59469633.913348183</v>
      </c>
      <c r="AG268" s="38">
        <f t="shared" si="97"/>
        <v>27862694.814991713</v>
      </c>
      <c r="AH268" s="104"/>
      <c r="AI268" s="104"/>
      <c r="AJ268" s="104"/>
      <c r="AK268" s="104"/>
    </row>
    <row r="269" spans="2:37" s="2" customFormat="1" ht="15" customHeight="1" x14ac:dyDescent="0.25">
      <c r="B269" s="32">
        <v>41883</v>
      </c>
      <c r="C269" s="33">
        <f t="shared" si="98"/>
        <v>2014</v>
      </c>
      <c r="D269" s="34">
        <f>'[1]IGP-DI'!C263</f>
        <v>1.8348623853214896E-4</v>
      </c>
      <c r="E269" s="45">
        <f t="shared" si="88"/>
        <v>1.6903966871734502</v>
      </c>
      <c r="F269" s="45">
        <f t="shared" si="99"/>
        <v>1685.777454205371</v>
      </c>
      <c r="G269" s="52"/>
      <c r="H269" s="46">
        <f>[1]Intangível!C59</f>
        <v>837617.75999999989</v>
      </c>
      <c r="I269" s="46">
        <f t="shared" si="90"/>
        <v>46663305.997000009</v>
      </c>
      <c r="J269" s="46">
        <f t="shared" si="89"/>
        <v>62528806.123007111</v>
      </c>
      <c r="K269" s="46">
        <f t="shared" si="93"/>
        <v>388860.8833083334</v>
      </c>
      <c r="L269" s="46">
        <f t="shared" si="93"/>
        <v>521073.38435839256</v>
      </c>
      <c r="M269" s="46">
        <f t="shared" si="106"/>
        <v>31898493.481566679</v>
      </c>
      <c r="N269" s="46">
        <f t="shared" si="100"/>
        <v>60028385.098440528</v>
      </c>
      <c r="O269" s="47">
        <f t="shared" si="107"/>
        <v>55015548.20700001</v>
      </c>
      <c r="P269" s="46">
        <f t="shared" si="101"/>
        <v>87454656.666399509</v>
      </c>
      <c r="Q269" s="46">
        <f t="shared" si="94"/>
        <v>23117054.725433331</v>
      </c>
      <c r="R269" s="46">
        <f t="shared" si="94"/>
        <v>27426271.567958981</v>
      </c>
      <c r="S269" s="46">
        <f t="shared" si="95"/>
        <v>419881.69548728439</v>
      </c>
      <c r="T269" s="46"/>
      <c r="U269" s="46"/>
      <c r="V269" s="46"/>
      <c r="W269" s="4"/>
      <c r="X269" s="20"/>
      <c r="Y269" s="38">
        <f t="shared" si="102"/>
        <v>309.15646241060472</v>
      </c>
      <c r="Z269" s="38">
        <f t="shared" si="103"/>
        <v>249.11872973065408</v>
      </c>
      <c r="AA269" s="38">
        <f t="shared" si="104"/>
        <v>558.2751921412588</v>
      </c>
      <c r="AB269" s="39"/>
      <c r="AC269" s="38">
        <f t="shared" si="105"/>
        <v>61.310750457577342</v>
      </c>
      <c r="AD269" s="22"/>
      <c r="AE269" s="31"/>
      <c r="AF269" s="38">
        <f t="shared" si="96"/>
        <v>60028385.098440528</v>
      </c>
      <c r="AG269" s="38">
        <f t="shared" si="97"/>
        <v>27426271.567958981</v>
      </c>
      <c r="AH269" s="104"/>
      <c r="AI269" s="104"/>
      <c r="AJ269" s="104"/>
      <c r="AK269" s="104"/>
    </row>
    <row r="270" spans="2:37" s="2" customFormat="1" ht="15" customHeight="1" x14ac:dyDescent="0.25">
      <c r="B270" s="32">
        <v>41913</v>
      </c>
      <c r="C270" s="33">
        <f t="shared" si="98"/>
        <v>2014</v>
      </c>
      <c r="D270" s="34">
        <f>'[1]IGP-DI'!C264</f>
        <v>5.9371925084636956E-3</v>
      </c>
      <c r="E270" s="45">
        <f t="shared" si="88"/>
        <v>1.6922484631594725</v>
      </c>
      <c r="F270" s="45">
        <f t="shared" si="99"/>
        <v>1695.7862394774161</v>
      </c>
      <c r="G270" s="52"/>
      <c r="H270" s="46">
        <f>[1]Intangível!C60</f>
        <v>775115.08000000019</v>
      </c>
      <c r="I270" s="46">
        <f t="shared" si="90"/>
        <v>47479786.627000004</v>
      </c>
      <c r="J270" s="46">
        <f t="shared" si="89"/>
        <v>63342320.615246281</v>
      </c>
      <c r="K270" s="46">
        <f t="shared" si="93"/>
        <v>395664.88855833339</v>
      </c>
      <c r="L270" s="46">
        <f t="shared" si="93"/>
        <v>527852.67179371906</v>
      </c>
      <c r="M270" s="46">
        <f t="shared" si="106"/>
        <v>32287354.364875011</v>
      </c>
      <c r="N270" s="46">
        <f t="shared" si="100"/>
        <v>60560568.475181088</v>
      </c>
      <c r="O270" s="47">
        <f t="shared" si="107"/>
        <v>55853165.967000008</v>
      </c>
      <c r="P270" s="46">
        <f t="shared" si="101"/>
        <v>88308474.843725458</v>
      </c>
      <c r="Q270" s="46">
        <f t="shared" si="94"/>
        <v>23565811.602124996</v>
      </c>
      <c r="R270" s="46">
        <f t="shared" si="94"/>
        <v>27747906.36854437</v>
      </c>
      <c r="S270" s="46">
        <f t="shared" si="95"/>
        <v>424805.75397853332</v>
      </c>
      <c r="T270" s="46"/>
      <c r="U270" s="46"/>
      <c r="V270" s="46"/>
      <c r="W270" s="4"/>
      <c r="X270" s="20"/>
      <c r="Y270" s="38">
        <f t="shared" si="102"/>
        <v>313.12120735564957</v>
      </c>
      <c r="Z270" s="38">
        <f t="shared" si="103"/>
        <v>251.99397044894934</v>
      </c>
      <c r="AA270" s="38">
        <f t="shared" si="104"/>
        <v>565.11517780459894</v>
      </c>
      <c r="AB270" s="39"/>
      <c r="AC270" s="38">
        <f t="shared" si="105"/>
        <v>105.31837718516721</v>
      </c>
      <c r="AD270" s="22"/>
      <c r="AE270" s="31"/>
      <c r="AF270" s="38">
        <f t="shared" si="96"/>
        <v>60560568.475181088</v>
      </c>
      <c r="AG270" s="38">
        <f t="shared" si="97"/>
        <v>27747906.36854437</v>
      </c>
      <c r="AH270" s="104"/>
      <c r="AI270" s="104"/>
      <c r="AJ270" s="104"/>
      <c r="AK270" s="104"/>
    </row>
    <row r="271" spans="2:37" s="2" customFormat="1" ht="15" customHeight="1" x14ac:dyDescent="0.25">
      <c r="B271" s="32">
        <v>41944</v>
      </c>
      <c r="C271" s="33">
        <f t="shared" si="98"/>
        <v>2014</v>
      </c>
      <c r="D271" s="34">
        <f>'[1]IGP-DI'!C265</f>
        <v>1.1397192241730192E-2</v>
      </c>
      <c r="E271" s="45">
        <f t="shared" si="88"/>
        <v>1.7024918447589426</v>
      </c>
      <c r="F271" s="45">
        <f t="shared" si="99"/>
        <v>1715.1134412496208</v>
      </c>
      <c r="G271" s="52"/>
      <c r="H271" s="46">
        <f>[1]Intangível!C61</f>
        <v>469442.86000000004</v>
      </c>
      <c r="I271" s="46">
        <f t="shared" si="90"/>
        <v>46271668.077000007</v>
      </c>
      <c r="J271" s="46">
        <f t="shared" si="89"/>
        <v>61141989.191664316</v>
      </c>
      <c r="K271" s="46">
        <f t="shared" si="93"/>
        <v>385597.23397500004</v>
      </c>
      <c r="L271" s="46">
        <f t="shared" si="93"/>
        <v>509516.57659720263</v>
      </c>
      <c r="M271" s="46">
        <f t="shared" si="106"/>
        <v>32683019.253433343</v>
      </c>
      <c r="N271" s="46">
        <f t="shared" si="100"/>
        <v>61451114.863362506</v>
      </c>
      <c r="O271" s="47">
        <f t="shared" si="107"/>
        <v>56628281.047000006</v>
      </c>
      <c r="P271" s="46">
        <f t="shared" si="101"/>
        <v>89612496.346447647</v>
      </c>
      <c r="Q271" s="46">
        <f t="shared" si="94"/>
        <v>23945261.793566663</v>
      </c>
      <c r="R271" s="46">
        <f t="shared" si="94"/>
        <v>28161381.483085141</v>
      </c>
      <c r="S271" s="46">
        <f t="shared" si="95"/>
        <v>431135.83904696821</v>
      </c>
      <c r="T271" s="46"/>
      <c r="U271" s="46"/>
      <c r="V271" s="46"/>
      <c r="W271" s="4"/>
      <c r="X271" s="20"/>
      <c r="Y271" s="38">
        <f t="shared" si="102"/>
        <v>300.46037922457634</v>
      </c>
      <c r="Z271" s="38">
        <f t="shared" si="103"/>
        <v>254.23949611705169</v>
      </c>
      <c r="AA271" s="38">
        <f t="shared" si="104"/>
        <v>554.69987534162806</v>
      </c>
      <c r="AB271" s="39"/>
      <c r="AC271" s="38">
        <f t="shared" si="105"/>
        <v>277.87084520120987</v>
      </c>
      <c r="AD271" s="22"/>
      <c r="AE271" s="31"/>
      <c r="AF271" s="38">
        <f t="shared" si="96"/>
        <v>61451114.863362506</v>
      </c>
      <c r="AG271" s="38">
        <f t="shared" si="97"/>
        <v>28161381.483085141</v>
      </c>
      <c r="AH271" s="104"/>
      <c r="AI271" s="104"/>
      <c r="AJ271" s="104"/>
      <c r="AK271" s="104"/>
    </row>
    <row r="272" spans="2:37" s="26" customFormat="1" ht="15" customHeight="1" x14ac:dyDescent="0.25">
      <c r="B272" s="41">
        <v>41974</v>
      </c>
      <c r="C272" s="33">
        <f t="shared" si="98"/>
        <v>2014</v>
      </c>
      <c r="D272" s="34">
        <f>'[1]IGP-DI'!C266</f>
        <v>3.8412501821361023E-3</v>
      </c>
      <c r="E272" s="48">
        <f t="shared" si="88"/>
        <v>1.6950711675913765</v>
      </c>
      <c r="F272" s="48">
        <f t="shared" si="99"/>
        <v>1721.701621068205</v>
      </c>
      <c r="G272" s="44">
        <f>F272/F260-1</f>
        <v>3.7835934440058727E-2</v>
      </c>
      <c r="H272" s="46">
        <f>[1]Intangível!C62</f>
        <v>718288.59019999998</v>
      </c>
      <c r="I272" s="46">
        <f t="shared" si="90"/>
        <v>45758719.127000004</v>
      </c>
      <c r="J272" s="47">
        <f t="shared" si="89"/>
        <v>60641115.342162453</v>
      </c>
      <c r="K272" s="46">
        <f t="shared" si="93"/>
        <v>381322.6593916667</v>
      </c>
      <c r="L272" s="47">
        <f t="shared" si="93"/>
        <v>505342.62785135378</v>
      </c>
      <c r="M272" s="46">
        <f t="shared" si="106"/>
        <v>33068616.487408344</v>
      </c>
      <c r="N272" s="47">
        <f t="shared" si="100"/>
        <v>62666808.667899922</v>
      </c>
      <c r="O272" s="47">
        <f t="shared" si="107"/>
        <v>57097723.907000005</v>
      </c>
      <c r="P272" s="47">
        <f t="shared" si="101"/>
        <v>91108620.385091379</v>
      </c>
      <c r="Q272" s="46">
        <f t="shared" si="94"/>
        <v>24029107.419591662</v>
      </c>
      <c r="R272" s="47">
        <f t="shared" si="94"/>
        <v>28441811.717191458</v>
      </c>
      <c r="S272" s="47">
        <f t="shared" si="95"/>
        <v>435429.07744325162</v>
      </c>
      <c r="T272" s="47">
        <f t="shared" ref="T272" si="108">SUM(S261:S272)</f>
        <v>5208251.1910615237</v>
      </c>
      <c r="U272" s="47">
        <f>SUM(L261:L272)</f>
        <v>6193257.8356738398</v>
      </c>
      <c r="V272" s="47">
        <f t="shared" ref="V272" si="109">T272+U272</f>
        <v>11401509.026735364</v>
      </c>
      <c r="W272" s="49"/>
      <c r="X272" s="50"/>
      <c r="Y272" s="38">
        <f t="shared" si="102"/>
        <v>294.64093493615462</v>
      </c>
      <c r="Z272" s="38">
        <f t="shared" si="103"/>
        <v>253.87771267537892</v>
      </c>
      <c r="AA272" s="38">
        <f t="shared" si="104"/>
        <v>548.51864761153354</v>
      </c>
      <c r="AB272" s="39"/>
      <c r="AC272" s="38">
        <f t="shared" si="105"/>
        <v>129.71918343343259</v>
      </c>
      <c r="AD272" s="51"/>
      <c r="AE272" s="31"/>
      <c r="AF272" s="38">
        <f t="shared" si="96"/>
        <v>62666808.667899922</v>
      </c>
      <c r="AG272" s="38">
        <f t="shared" si="97"/>
        <v>28441811.717191458</v>
      </c>
      <c r="AH272" s="104"/>
      <c r="AI272" s="104"/>
      <c r="AJ272" s="104"/>
      <c r="AK272" s="104"/>
    </row>
    <row r="273" spans="2:37" s="2" customFormat="1" ht="15" customHeight="1" x14ac:dyDescent="0.25">
      <c r="B273" s="32">
        <v>42005</v>
      </c>
      <c r="C273" s="33">
        <f t="shared" si="98"/>
        <v>2015</v>
      </c>
      <c r="D273" s="34">
        <f>'[1]IGP-DI'!C267</f>
        <v>6.6878466621549393E-3</v>
      </c>
      <c r="E273" s="35">
        <f t="shared" si="88"/>
        <v>1.6976100944519097</v>
      </c>
      <c r="F273" s="35">
        <f t="shared" si="99"/>
        <v>1733.2160975078928</v>
      </c>
      <c r="G273" s="52"/>
      <c r="H273" s="37">
        <f>[1]Intangível!C63</f>
        <v>319682.44</v>
      </c>
      <c r="I273" s="37">
        <f t="shared" si="90"/>
        <v>44908999.267200008</v>
      </c>
      <c r="J273" s="37">
        <f t="shared" si="89"/>
        <v>58937214.839758761</v>
      </c>
      <c r="K273" s="37">
        <f t="shared" si="93"/>
        <v>374241.66056000005</v>
      </c>
      <c r="L273" s="37">
        <f t="shared" si="93"/>
        <v>491143.45699798968</v>
      </c>
      <c r="M273" s="37">
        <f t="shared" si="106"/>
        <v>33449939.146800011</v>
      </c>
      <c r="N273" s="37">
        <f t="shared" si="100"/>
        <v>63414811.333422005</v>
      </c>
      <c r="O273" s="40">
        <f t="shared" si="107"/>
        <v>57816012.497200005</v>
      </c>
      <c r="P273" s="37">
        <f t="shared" si="101"/>
        <v>92179639.106117725</v>
      </c>
      <c r="Q273" s="37">
        <f t="shared" si="94"/>
        <v>24366073.350399993</v>
      </c>
      <c r="R273" s="37">
        <f t="shared" si="94"/>
        <v>28764827.77269572</v>
      </c>
      <c r="S273" s="37">
        <f t="shared" si="95"/>
        <v>440374.28221593361</v>
      </c>
      <c r="T273" s="37"/>
      <c r="U273" s="37"/>
      <c r="V273" s="37"/>
      <c r="W273" s="4"/>
      <c r="X273" s="20"/>
      <c r="Y273" s="38">
        <f t="shared" si="102"/>
        <v>285.26630339888209</v>
      </c>
      <c r="Z273" s="38">
        <f t="shared" si="103"/>
        <v>255.77851401609863</v>
      </c>
      <c r="AA273" s="38">
        <f t="shared" si="104"/>
        <v>541.04481741498068</v>
      </c>
      <c r="AB273" s="39"/>
      <c r="AC273" s="38">
        <f t="shared" si="105"/>
        <v>355.36662783317752</v>
      </c>
      <c r="AD273" s="22"/>
      <c r="AE273" s="31"/>
      <c r="AF273" s="38">
        <f t="shared" si="96"/>
        <v>63414811.333422005</v>
      </c>
      <c r="AG273" s="38">
        <f t="shared" si="97"/>
        <v>28764827.77269572</v>
      </c>
      <c r="AH273" s="104"/>
      <c r="AI273" s="104"/>
      <c r="AJ273" s="104"/>
      <c r="AK273" s="104"/>
    </row>
    <row r="274" spans="2:37" s="2" customFormat="1" ht="15" customHeight="1" x14ac:dyDescent="0.25">
      <c r="B274" s="32">
        <v>42036</v>
      </c>
      <c r="C274" s="33">
        <f t="shared" si="98"/>
        <v>2015</v>
      </c>
      <c r="D274" s="34">
        <f>'[1]IGP-DI'!C268</f>
        <v>5.3493380915046185E-3</v>
      </c>
      <c r="E274" s="35">
        <f t="shared" si="88"/>
        <v>1.7010597258435904</v>
      </c>
      <c r="F274" s="35">
        <f t="shared" si="99"/>
        <v>1742.4876563991006</v>
      </c>
      <c r="G274" s="52"/>
      <c r="H274" s="37">
        <f>[1]Intangível!C64</f>
        <v>235229.21000000011</v>
      </c>
      <c r="I274" s="37">
        <f t="shared" si="90"/>
        <v>44883152.587200001</v>
      </c>
      <c r="J274" s="37">
        <f t="shared" si="89"/>
        <v>59066624.600401767</v>
      </c>
      <c r="K274" s="37">
        <f t="shared" si="93"/>
        <v>374026.27156000002</v>
      </c>
      <c r="L274" s="37">
        <f t="shared" si="93"/>
        <v>492221.87167001469</v>
      </c>
      <c r="M274" s="37">
        <f t="shared" si="106"/>
        <v>33824180.807360008</v>
      </c>
      <c r="N274" s="37">
        <f t="shared" si="100"/>
        <v>64333348.016856931</v>
      </c>
      <c r="O274" s="40">
        <f t="shared" si="107"/>
        <v>58135694.937200002</v>
      </c>
      <c r="P274" s="37">
        <f t="shared" si="101"/>
        <v>93117942.824971527</v>
      </c>
      <c r="Q274" s="37">
        <f t="shared" si="94"/>
        <v>24311514.129839994</v>
      </c>
      <c r="R274" s="37">
        <f t="shared" si="94"/>
        <v>28784594.808114596</v>
      </c>
      <c r="S274" s="37">
        <f t="shared" si="95"/>
        <v>440676.90506154607</v>
      </c>
      <c r="T274" s="37"/>
      <c r="U274" s="37"/>
      <c r="V274" s="37"/>
      <c r="W274" s="4"/>
      <c r="X274" s="20"/>
      <c r="Y274" s="38">
        <f t="shared" si="102"/>
        <v>283.99336492302177</v>
      </c>
      <c r="Z274" s="38">
        <f t="shared" si="103"/>
        <v>254.25387272549222</v>
      </c>
      <c r="AA274" s="38">
        <f t="shared" si="104"/>
        <v>538.24723764851399</v>
      </c>
      <c r="AB274" s="39"/>
      <c r="AC274" s="38">
        <f t="shared" si="105"/>
        <v>402.5288985803362</v>
      </c>
      <c r="AD274" s="22"/>
      <c r="AE274" s="31"/>
      <c r="AF274" s="38">
        <f t="shared" si="96"/>
        <v>64333348.016856931</v>
      </c>
      <c r="AG274" s="38">
        <f t="shared" si="97"/>
        <v>28784594.808114596</v>
      </c>
      <c r="AH274" s="104"/>
      <c r="AI274" s="104"/>
      <c r="AJ274" s="104"/>
      <c r="AK274" s="104"/>
    </row>
    <row r="275" spans="2:37" s="2" customFormat="1" ht="15" customHeight="1" x14ac:dyDescent="0.25">
      <c r="B275" s="32">
        <v>42064</v>
      </c>
      <c r="C275" s="33">
        <f t="shared" si="98"/>
        <v>2015</v>
      </c>
      <c r="D275" s="34">
        <f>'[1]IGP-DI'!C269</f>
        <v>1.2127937641066788E-2</v>
      </c>
      <c r="E275" s="35">
        <f t="shared" si="88"/>
        <v>1.7147560601504701</v>
      </c>
      <c r="F275" s="35">
        <f t="shared" si="99"/>
        <v>1763.6204380362376</v>
      </c>
      <c r="G275" s="52"/>
      <c r="H275" s="37">
        <f>[1]Intangível!C65</f>
        <v>379523.33999999997</v>
      </c>
      <c r="I275" s="37">
        <f t="shared" si="90"/>
        <v>42809983.8072</v>
      </c>
      <c r="J275" s="37">
        <f t="shared" si="89"/>
        <v>55692356.623879299</v>
      </c>
      <c r="K275" s="37">
        <f t="shared" si="93"/>
        <v>356749.86505999998</v>
      </c>
      <c r="L275" s="37">
        <f t="shared" si="93"/>
        <v>464102.9718656608</v>
      </c>
      <c r="M275" s="37">
        <f t="shared" si="106"/>
        <v>34198207.078920007</v>
      </c>
      <c r="N275" s="37">
        <f t="shared" si="100"/>
        <v>65172343.77883514</v>
      </c>
      <c r="O275" s="40">
        <f t="shared" si="107"/>
        <v>58370924.147200003</v>
      </c>
      <c r="P275" s="37">
        <f t="shared" si="101"/>
        <v>93852549.714100972</v>
      </c>
      <c r="Q275" s="37">
        <f t="shared" si="94"/>
        <v>24172717.068279997</v>
      </c>
      <c r="R275" s="37">
        <f t="shared" si="94"/>
        <v>28680205.935265832</v>
      </c>
      <c r="S275" s="37">
        <f t="shared" si="95"/>
        <v>439078.76669216773</v>
      </c>
      <c r="T275" s="37"/>
      <c r="U275" s="37"/>
      <c r="V275" s="37"/>
      <c r="W275" s="4"/>
      <c r="X275" s="20"/>
      <c r="Y275" s="38">
        <f t="shared" si="102"/>
        <v>266.3450556801892</v>
      </c>
      <c r="Z275" s="38">
        <f t="shared" si="103"/>
        <v>251.98386059132048</v>
      </c>
      <c r="AA275" s="38">
        <f t="shared" si="104"/>
        <v>518.32891627150968</v>
      </c>
      <c r="AB275" s="39"/>
      <c r="AC275" s="38">
        <f t="shared" si="105"/>
        <v>300.52344797666069</v>
      </c>
      <c r="AD275" s="22"/>
      <c r="AE275" s="31"/>
      <c r="AF275" s="38">
        <f t="shared" si="96"/>
        <v>65172343.77883514</v>
      </c>
      <c r="AG275" s="38">
        <f t="shared" si="97"/>
        <v>28680205.935265832</v>
      </c>
      <c r="AH275" s="104"/>
      <c r="AI275" s="104"/>
      <c r="AJ275" s="104"/>
      <c r="AK275" s="104"/>
    </row>
    <row r="276" spans="2:37" s="2" customFormat="1" ht="15" customHeight="1" x14ac:dyDescent="0.25">
      <c r="B276" s="32">
        <v>42095</v>
      </c>
      <c r="C276" s="33">
        <f t="shared" si="98"/>
        <v>2015</v>
      </c>
      <c r="D276" s="34">
        <f>'[1]IGP-DI'!C270</f>
        <v>9.1574442759774222E-3</v>
      </c>
      <c r="E276" s="35">
        <f t="shared" si="88"/>
        <v>1.7135492796775871</v>
      </c>
      <c r="F276" s="35">
        <f t="shared" si="99"/>
        <v>1779.7706939215293</v>
      </c>
      <c r="G276" s="52"/>
      <c r="H276" s="37">
        <f>[1]Intangível!C66</f>
        <v>287768.28999999992</v>
      </c>
      <c r="I276" s="37">
        <f t="shared" si="90"/>
        <v>43067756.077200003</v>
      </c>
      <c r="J276" s="37">
        <f t="shared" si="89"/>
        <v>56543142.842386313</v>
      </c>
      <c r="K276" s="37">
        <f t="shared" si="93"/>
        <v>358897.96731000004</v>
      </c>
      <c r="L276" s="37">
        <f t="shared" si="93"/>
        <v>471192.85701988591</v>
      </c>
      <c r="M276" s="37">
        <f t="shared" si="106"/>
        <v>34554956.943980008</v>
      </c>
      <c r="N276" s="37">
        <f t="shared" si="100"/>
        <v>66432481.4838745</v>
      </c>
      <c r="O276" s="40">
        <f t="shared" si="107"/>
        <v>58750447.487200007</v>
      </c>
      <c r="P276" s="37">
        <f t="shared" si="101"/>
        <v>95374913.759889558</v>
      </c>
      <c r="Q276" s="37">
        <f t="shared" si="94"/>
        <v>24195490.543219998</v>
      </c>
      <c r="R276" s="37">
        <f t="shared" si="94"/>
        <v>28942432.276015058</v>
      </c>
      <c r="S276" s="37">
        <f t="shared" si="95"/>
        <v>443093.31312012044</v>
      </c>
      <c r="T276" s="37"/>
      <c r="U276" s="37"/>
      <c r="V276" s="37"/>
      <c r="W276" s="4"/>
      <c r="X276" s="20"/>
      <c r="Y276" s="38">
        <f t="shared" si="102"/>
        <v>267.1736201608955</v>
      </c>
      <c r="Z276" s="38">
        <f t="shared" si="103"/>
        <v>251.24074521017548</v>
      </c>
      <c r="AA276" s="38">
        <f t="shared" si="104"/>
        <v>518.41436537107097</v>
      </c>
      <c r="AB276" s="39"/>
      <c r="AC276" s="38">
        <f t="shared" si="105"/>
        <v>355.24530484440504</v>
      </c>
      <c r="AD276" s="22"/>
      <c r="AE276" s="31"/>
      <c r="AF276" s="38">
        <f t="shared" si="96"/>
        <v>66432481.4838745</v>
      </c>
      <c r="AG276" s="38">
        <f t="shared" si="97"/>
        <v>28942432.276015058</v>
      </c>
      <c r="AH276" s="104"/>
      <c r="AI276" s="104"/>
      <c r="AJ276" s="104"/>
      <c r="AK276" s="104"/>
    </row>
    <row r="277" spans="2:37" s="2" customFormat="1" ht="15" customHeight="1" x14ac:dyDescent="0.25">
      <c r="B277" s="32">
        <v>42125</v>
      </c>
      <c r="C277" s="33">
        <f t="shared" si="98"/>
        <v>2015</v>
      </c>
      <c r="D277" s="34">
        <f>'[1]IGP-DI'!C271</f>
        <v>4.0299225257924842E-3</v>
      </c>
      <c r="E277" s="35">
        <f t="shared" si="88"/>
        <v>1.711805368525005</v>
      </c>
      <c r="F277" s="35">
        <f t="shared" si="99"/>
        <v>1786.9430319317089</v>
      </c>
      <c r="G277" s="52"/>
      <c r="H277" s="37">
        <f>[1]Intangível!C67</f>
        <v>121240.74</v>
      </c>
      <c r="I277" s="37">
        <f t="shared" si="90"/>
        <v>43306045.717200004</v>
      </c>
      <c r="J277" s="37">
        <f t="shared" si="89"/>
        <v>57266552.929167248</v>
      </c>
      <c r="K277" s="37">
        <f t="shared" si="93"/>
        <v>360883.71431000001</v>
      </c>
      <c r="L277" s="37">
        <f t="shared" si="93"/>
        <v>477221.27440972708</v>
      </c>
      <c r="M277" s="37">
        <f t="shared" si="106"/>
        <v>34913854.911290005</v>
      </c>
      <c r="N277" s="37">
        <f t="shared" si="100"/>
        <v>67516341.010529265</v>
      </c>
      <c r="O277" s="40">
        <f t="shared" si="107"/>
        <v>59038215.777200006</v>
      </c>
      <c r="P277" s="37">
        <f t="shared" si="101"/>
        <v>96538707.730051979</v>
      </c>
      <c r="Q277" s="37">
        <f t="shared" si="94"/>
        <v>24124360.865910001</v>
      </c>
      <c r="R277" s="37">
        <f t="shared" si="94"/>
        <v>29022366.719522715</v>
      </c>
      <c r="S277" s="37">
        <f t="shared" si="95"/>
        <v>444317.06712491333</v>
      </c>
      <c r="T277" s="37"/>
      <c r="U277" s="37"/>
      <c r="V277" s="37"/>
      <c r="W277" s="4"/>
      <c r="X277" s="20"/>
      <c r="Y277" s="38">
        <f t="shared" si="102"/>
        <v>268.13638186064429</v>
      </c>
      <c r="Z277" s="38">
        <f t="shared" si="103"/>
        <v>249.64849047261782</v>
      </c>
      <c r="AA277" s="38">
        <f t="shared" si="104"/>
        <v>517.78487233326211</v>
      </c>
      <c r="AB277" s="39"/>
      <c r="AC277" s="38">
        <f t="shared" si="105"/>
        <v>449.66332138623568</v>
      </c>
      <c r="AD277" s="22"/>
      <c r="AE277" s="31"/>
      <c r="AF277" s="38">
        <f t="shared" si="96"/>
        <v>67516341.010529265</v>
      </c>
      <c r="AG277" s="38">
        <f t="shared" si="97"/>
        <v>29022366.719522715</v>
      </c>
      <c r="AH277" s="104"/>
      <c r="AI277" s="104"/>
      <c r="AJ277" s="104"/>
      <c r="AK277" s="104"/>
    </row>
    <row r="278" spans="2:37" s="2" customFormat="1" ht="15" customHeight="1" x14ac:dyDescent="0.25">
      <c r="B278" s="32">
        <v>42156</v>
      </c>
      <c r="C278" s="33">
        <f t="shared" si="98"/>
        <v>2015</v>
      </c>
      <c r="D278" s="34">
        <f>'[1]IGP-DI'!C272</f>
        <v>6.82476915707797E-3</v>
      </c>
      <c r="E278" s="35">
        <f t="shared" si="88"/>
        <v>1.7278779314834674</v>
      </c>
      <c r="F278" s="35">
        <f t="shared" si="99"/>
        <v>1799.1385056214917</v>
      </c>
      <c r="G278" s="52"/>
      <c r="H278" s="37">
        <f>[1]Intangível!C68</f>
        <v>359296.27</v>
      </c>
      <c r="I278" s="37">
        <f t="shared" si="90"/>
        <v>43217308.607200004</v>
      </c>
      <c r="J278" s="37">
        <f t="shared" si="89"/>
        <v>57259620.820678815</v>
      </c>
      <c r="K278" s="37">
        <f t="shared" si="93"/>
        <v>360144.23839333339</v>
      </c>
      <c r="L278" s="37">
        <f t="shared" si="93"/>
        <v>477163.50683899014</v>
      </c>
      <c r="M278" s="37">
        <f t="shared" si="106"/>
        <v>35274738.625600003</v>
      </c>
      <c r="N278" s="37">
        <f t="shared" si="100"/>
        <v>68267571.073199943</v>
      </c>
      <c r="O278" s="40">
        <f t="shared" si="107"/>
        <v>59159456.517200008</v>
      </c>
      <c r="P278" s="37">
        <f t="shared" si="101"/>
        <v>97049480.573733374</v>
      </c>
      <c r="Q278" s="37">
        <f t="shared" si="94"/>
        <v>23884717.891600005</v>
      </c>
      <c r="R278" s="37">
        <f t="shared" si="94"/>
        <v>28781909.500533432</v>
      </c>
      <c r="S278" s="37">
        <f t="shared" si="95"/>
        <v>440635.7944243495</v>
      </c>
      <c r="T278" s="37"/>
      <c r="U278" s="37"/>
      <c r="V278" s="37"/>
      <c r="W278" s="4"/>
      <c r="X278" s="20"/>
      <c r="Y278" s="38">
        <f t="shared" si="102"/>
        <v>267.0278225507671</v>
      </c>
      <c r="Z278" s="38">
        <f t="shared" si="103"/>
        <v>246.58636931923701</v>
      </c>
      <c r="AA278" s="38">
        <f t="shared" si="104"/>
        <v>513.61419187000411</v>
      </c>
      <c r="AB278" s="39"/>
      <c r="AC278" s="38">
        <f t="shared" si="105"/>
        <v>312.5466348300933</v>
      </c>
      <c r="AD278" s="22"/>
      <c r="AE278" s="31"/>
      <c r="AF278" s="38">
        <f t="shared" si="96"/>
        <v>68267571.073199943</v>
      </c>
      <c r="AG278" s="38">
        <f t="shared" si="97"/>
        <v>28781909.500533432</v>
      </c>
      <c r="AH278" s="104"/>
      <c r="AI278" s="104"/>
      <c r="AJ278" s="104"/>
      <c r="AK278" s="104"/>
    </row>
    <row r="279" spans="2:37" s="2" customFormat="1" ht="15" customHeight="1" x14ac:dyDescent="0.25">
      <c r="B279" s="32">
        <v>42186</v>
      </c>
      <c r="C279" s="33">
        <f t="shared" si="98"/>
        <v>2015</v>
      </c>
      <c r="D279" s="34">
        <f>'[1]IGP-DI'!C273</f>
        <v>5.8252798044233778E-3</v>
      </c>
      <c r="E279" s="35">
        <f t="shared" si="88"/>
        <v>1.7457891707325921</v>
      </c>
      <c r="F279" s="35">
        <f t="shared" si="99"/>
        <v>1809.618990823649</v>
      </c>
      <c r="G279" s="52"/>
      <c r="H279" s="37">
        <f>[1]Intangível!C69</f>
        <v>318559.62</v>
      </c>
      <c r="I279" s="37">
        <f t="shared" si="90"/>
        <v>41520123.037200011</v>
      </c>
      <c r="J279" s="37">
        <f t="shared" si="89"/>
        <v>54458803.311071008</v>
      </c>
      <c r="K279" s="37">
        <f t="shared" si="93"/>
        <v>346001.02531000011</v>
      </c>
      <c r="L279" s="37">
        <f t="shared" si="93"/>
        <v>453823.36092559173</v>
      </c>
      <c r="M279" s="37">
        <f t="shared" si="106"/>
        <v>35634882.863993339</v>
      </c>
      <c r="N279" s="37">
        <f t="shared" si="100"/>
        <v>69213901.524312302</v>
      </c>
      <c r="O279" s="40">
        <f t="shared" si="107"/>
        <v>59518752.787200011</v>
      </c>
      <c r="P279" s="37">
        <f t="shared" si="101"/>
        <v>98073569.259565175</v>
      </c>
      <c r="Q279" s="37">
        <f t="shared" si="94"/>
        <v>23883869.923206672</v>
      </c>
      <c r="R279" s="37">
        <f t="shared" si="94"/>
        <v>28859667.735252872</v>
      </c>
      <c r="S279" s="37">
        <f t="shared" si="95"/>
        <v>441826.23182489799</v>
      </c>
      <c r="T279" s="37"/>
      <c r="U279" s="37"/>
      <c r="V279" s="37"/>
      <c r="W279" s="4"/>
      <c r="X279" s="20"/>
      <c r="Y279" s="38">
        <f t="shared" si="102"/>
        <v>252.24481578688889</v>
      </c>
      <c r="Z279" s="38">
        <f t="shared" si="103"/>
        <v>245.57655258024405</v>
      </c>
      <c r="AA279" s="38">
        <f t="shared" si="104"/>
        <v>497.82136836713295</v>
      </c>
      <c r="AB279" s="39"/>
      <c r="AC279" s="38">
        <f t="shared" si="105"/>
        <v>320.75905826446677</v>
      </c>
      <c r="AD279" s="22"/>
      <c r="AE279" s="31"/>
      <c r="AF279" s="38">
        <f t="shared" si="96"/>
        <v>69213901.524312302</v>
      </c>
      <c r="AG279" s="38">
        <f t="shared" si="97"/>
        <v>28859667.735252872</v>
      </c>
      <c r="AH279" s="104"/>
      <c r="AI279" s="104"/>
      <c r="AJ279" s="104"/>
      <c r="AK279" s="104"/>
    </row>
    <row r="280" spans="2:37" s="2" customFormat="1" ht="15" customHeight="1" x14ac:dyDescent="0.25">
      <c r="B280" s="32">
        <v>42217</v>
      </c>
      <c r="C280" s="33">
        <f t="shared" si="98"/>
        <v>2015</v>
      </c>
      <c r="D280" s="34">
        <f>'[1]IGP-DI'!C274</f>
        <v>4.0135130236340633E-3</v>
      </c>
      <c r="E280" s="35">
        <f t="shared" si="88"/>
        <v>1.7598976047251937</v>
      </c>
      <c r="F280" s="35">
        <f t="shared" si="99"/>
        <v>1816.8819202111354</v>
      </c>
      <c r="G280" s="52"/>
      <c r="H280" s="37">
        <f>[1]Intangível!C70</f>
        <v>156729.87999999995</v>
      </c>
      <c r="I280" s="37">
        <f t="shared" si="90"/>
        <v>41794105.567200005</v>
      </c>
      <c r="J280" s="37">
        <f t="shared" si="89"/>
        <v>55018634.19610817</v>
      </c>
      <c r="K280" s="37">
        <f t="shared" si="93"/>
        <v>348284.21306000004</v>
      </c>
      <c r="L280" s="37">
        <f t="shared" si="93"/>
        <v>458488.61830090143</v>
      </c>
      <c r="M280" s="37">
        <f t="shared" si="106"/>
        <v>35980883.889303342</v>
      </c>
      <c r="N280" s="37">
        <f t="shared" si="100"/>
        <v>70073558.876031995</v>
      </c>
      <c r="O280" s="40">
        <f t="shared" si="107"/>
        <v>59837312.407200009</v>
      </c>
      <c r="P280" s="37">
        <f t="shared" si="101"/>
        <v>98965290.560841531</v>
      </c>
      <c r="Q280" s="37">
        <f t="shared" si="94"/>
        <v>23856428.517896667</v>
      </c>
      <c r="R280" s="37">
        <f t="shared" si="94"/>
        <v>28891731.684809536</v>
      </c>
      <c r="S280" s="37">
        <f t="shared" si="95"/>
        <v>442317.11391474056</v>
      </c>
      <c r="T280" s="37"/>
      <c r="U280" s="37"/>
      <c r="V280" s="37"/>
      <c r="W280" s="4"/>
      <c r="X280" s="20"/>
      <c r="Y280" s="38">
        <f t="shared" si="102"/>
        <v>253.36196217316447</v>
      </c>
      <c r="Z280" s="38">
        <f t="shared" si="103"/>
        <v>244.42554822737557</v>
      </c>
      <c r="AA280" s="38">
        <f t="shared" si="104"/>
        <v>497.78751040054004</v>
      </c>
      <c r="AB280" s="39"/>
      <c r="AC280" s="38">
        <f t="shared" si="105"/>
        <v>411.17818501505417</v>
      </c>
      <c r="AD280" s="22"/>
      <c r="AE280" s="31"/>
      <c r="AF280" s="38">
        <f t="shared" si="96"/>
        <v>70073558.876031995</v>
      </c>
      <c r="AG280" s="38">
        <f t="shared" si="97"/>
        <v>28891731.684809536</v>
      </c>
      <c r="AH280" s="104"/>
      <c r="AI280" s="104"/>
      <c r="AJ280" s="104"/>
      <c r="AK280" s="104"/>
    </row>
    <row r="281" spans="2:37" s="2" customFormat="1" ht="15" customHeight="1" x14ac:dyDescent="0.25">
      <c r="B281" s="32">
        <v>42248</v>
      </c>
      <c r="C281" s="33">
        <f t="shared" si="98"/>
        <v>2015</v>
      </c>
      <c r="D281" s="34">
        <f>'[1]IGP-DI'!C275</f>
        <v>1.4234428783153286E-2</v>
      </c>
      <c r="E281" s="35">
        <f t="shared" si="88"/>
        <v>1.7990862705749264</v>
      </c>
      <c r="F281" s="35">
        <f t="shared" si="99"/>
        <v>1842.7441965117796</v>
      </c>
      <c r="G281" s="52"/>
      <c r="H281" s="37">
        <f>[1]Intangível!C71</f>
        <v>272763.28000000003</v>
      </c>
      <c r="I281" s="37">
        <f t="shared" si="90"/>
        <v>41899124.50720001</v>
      </c>
      <c r="J281" s="37">
        <f t="shared" si="89"/>
        <v>55305805.158967301</v>
      </c>
      <c r="K281" s="37">
        <f t="shared" si="93"/>
        <v>349159.3708933334</v>
      </c>
      <c r="L281" s="37">
        <f t="shared" si="93"/>
        <v>460881.70965806086</v>
      </c>
      <c r="M281" s="37">
        <f t="shared" si="106"/>
        <v>36329168.102363341</v>
      </c>
      <c r="N281" s="37">
        <f t="shared" si="100"/>
        <v>70815128.785534978</v>
      </c>
      <c r="O281" s="40">
        <f t="shared" si="107"/>
        <v>59994042.287200011</v>
      </c>
      <c r="P281" s="37">
        <f t="shared" si="101"/>
        <v>99519847.960809767</v>
      </c>
      <c r="Q281" s="37">
        <f t="shared" si="94"/>
        <v>23664874.184836671</v>
      </c>
      <c r="R281" s="37">
        <f t="shared" si="94"/>
        <v>28704719.175274789</v>
      </c>
      <c r="S281" s="37">
        <f t="shared" si="95"/>
        <v>439454.05141693767</v>
      </c>
      <c r="T281" s="37"/>
      <c r="U281" s="37"/>
      <c r="V281" s="37"/>
      <c r="W281" s="4"/>
      <c r="X281" s="20"/>
      <c r="Y281" s="38">
        <f t="shared" si="102"/>
        <v>253.66629747986207</v>
      </c>
      <c r="Z281" s="38">
        <f t="shared" si="103"/>
        <v>241.87265365372218</v>
      </c>
      <c r="AA281" s="38">
        <f t="shared" si="104"/>
        <v>495.53895113358425</v>
      </c>
      <c r="AB281" s="39"/>
      <c r="AC281" s="38">
        <f t="shared" si="105"/>
        <v>345.41181465555553</v>
      </c>
      <c r="AD281" s="22"/>
      <c r="AE281" s="31"/>
      <c r="AF281" s="38">
        <f t="shared" si="96"/>
        <v>70815128.785534978</v>
      </c>
      <c r="AG281" s="38">
        <f t="shared" si="97"/>
        <v>28704719.175274789</v>
      </c>
      <c r="AH281" s="104"/>
      <c r="AI281" s="104"/>
      <c r="AJ281" s="104"/>
      <c r="AK281" s="104"/>
    </row>
    <row r="282" spans="2:37" s="2" customFormat="1" ht="15" customHeight="1" x14ac:dyDescent="0.25">
      <c r="B282" s="32">
        <v>42278</v>
      </c>
      <c r="C282" s="33">
        <f t="shared" si="98"/>
        <v>2015</v>
      </c>
      <c r="D282" s="34">
        <f>'[1]IGP-DI'!C276</f>
        <v>1.7582730544484892E-2</v>
      </c>
      <c r="E282" s="35">
        <f t="shared" si="88"/>
        <v>1.8331399219432376</v>
      </c>
      <c r="F282" s="35">
        <f t="shared" si="99"/>
        <v>1875.1446711814594</v>
      </c>
      <c r="G282" s="52"/>
      <c r="H282" s="37">
        <f>[1]Intangível!C72</f>
        <v>202223.00999999998</v>
      </c>
      <c r="I282" s="37">
        <f t="shared" si="90"/>
        <v>41834579.07720001</v>
      </c>
      <c r="J282" s="37">
        <f t="shared" si="89"/>
        <v>55762850.144175045</v>
      </c>
      <c r="K282" s="37">
        <f t="shared" si="93"/>
        <v>348621.49231000006</v>
      </c>
      <c r="L282" s="37">
        <f t="shared" si="93"/>
        <v>464690.41786812537</v>
      </c>
      <c r="M282" s="37">
        <f t="shared" si="106"/>
        <v>36678327.473256677</v>
      </c>
      <c r="N282" s="37">
        <f t="shared" si="100"/>
        <v>72290583.790534139</v>
      </c>
      <c r="O282" s="40">
        <f t="shared" si="107"/>
        <v>60266805.567200013</v>
      </c>
      <c r="P282" s="37">
        <f t="shared" si="101"/>
        <v>101213102.05860198</v>
      </c>
      <c r="Q282" s="37">
        <f t="shared" si="94"/>
        <v>23588478.093943335</v>
      </c>
      <c r="R282" s="37">
        <f t="shared" si="94"/>
        <v>28922518.268067837</v>
      </c>
      <c r="S282" s="37">
        <f t="shared" si="95"/>
        <v>442788.44020292105</v>
      </c>
      <c r="T282" s="37"/>
      <c r="U282" s="37"/>
      <c r="V282" s="37"/>
      <c r="W282" s="4"/>
      <c r="X282" s="20"/>
      <c r="Y282" s="38">
        <f t="shared" si="102"/>
        <v>252.17304645308911</v>
      </c>
      <c r="Z282" s="38">
        <f t="shared" si="103"/>
        <v>240.28752392279779</v>
      </c>
      <c r="AA282" s="38">
        <f t="shared" si="104"/>
        <v>492.4605703758869</v>
      </c>
      <c r="AB282" s="39"/>
      <c r="AC282" s="38">
        <f t="shared" si="105"/>
        <v>382.72042826457391</v>
      </c>
      <c r="AD282" s="22"/>
      <c r="AE282" s="31"/>
      <c r="AF282" s="38">
        <f t="shared" si="96"/>
        <v>72290583.790534139</v>
      </c>
      <c r="AG282" s="38">
        <f t="shared" si="97"/>
        <v>28922518.268067837</v>
      </c>
      <c r="AH282" s="104"/>
      <c r="AI282" s="104"/>
      <c r="AJ282" s="104"/>
      <c r="AK282" s="104"/>
    </row>
    <row r="283" spans="2:37" s="2" customFormat="1" ht="15" customHeight="1" x14ac:dyDescent="0.25">
      <c r="B283" s="32">
        <v>42309</v>
      </c>
      <c r="C283" s="33">
        <f t="shared" si="98"/>
        <v>2015</v>
      </c>
      <c r="D283" s="34">
        <f>'[1]IGP-DI'!C277</f>
        <v>1.1947976657131987E-2</v>
      </c>
      <c r="E283" s="35">
        <f t="shared" si="88"/>
        <v>1.8433612823150647</v>
      </c>
      <c r="F283" s="35">
        <f t="shared" si="99"/>
        <v>1897.548855941481</v>
      </c>
      <c r="G283" s="52"/>
      <c r="H283" s="37">
        <f>[1]Intangível!C73</f>
        <v>715019.57000000007</v>
      </c>
      <c r="I283" s="37">
        <f t="shared" si="90"/>
        <v>41956022.917200014</v>
      </c>
      <c r="J283" s="37">
        <f t="shared" si="89"/>
        <v>56801012.433958858</v>
      </c>
      <c r="K283" s="37">
        <f t="shared" si="93"/>
        <v>349633.52431000012</v>
      </c>
      <c r="L283" s="37">
        <f t="shared" si="93"/>
        <v>473341.77028299047</v>
      </c>
      <c r="M283" s="37">
        <f t="shared" si="106"/>
        <v>37026948.96556668</v>
      </c>
      <c r="N283" s="37">
        <f t="shared" si="100"/>
        <v>74034510.590498716</v>
      </c>
      <c r="O283" s="40">
        <f t="shared" si="107"/>
        <v>60469028.57720001</v>
      </c>
      <c r="P283" s="37">
        <f t="shared" si="101"/>
        <v>103198483.40236455</v>
      </c>
      <c r="Q283" s="37">
        <f t="shared" si="94"/>
        <v>23442079.611633331</v>
      </c>
      <c r="R283" s="37">
        <f t="shared" si="94"/>
        <v>29163972.811865836</v>
      </c>
      <c r="S283" s="37">
        <f t="shared" si="95"/>
        <v>446484.9814182226</v>
      </c>
      <c r="T283" s="37"/>
      <c r="U283" s="37"/>
      <c r="V283" s="37"/>
      <c r="W283" s="4"/>
      <c r="X283" s="20"/>
      <c r="Y283" s="38">
        <f t="shared" si="102"/>
        <v>252.42946720732502</v>
      </c>
      <c r="Z283" s="38">
        <f t="shared" si="103"/>
        <v>238.10695157558638</v>
      </c>
      <c r="AA283" s="38">
        <f t="shared" si="104"/>
        <v>490.53641878291137</v>
      </c>
      <c r="AB283" s="39"/>
      <c r="AC283" s="38">
        <f t="shared" si="105"/>
        <v>109.22206955486348</v>
      </c>
      <c r="AD283" s="22"/>
      <c r="AE283" s="31"/>
      <c r="AF283" s="38">
        <f t="shared" si="96"/>
        <v>74034510.590498716</v>
      </c>
      <c r="AG283" s="38">
        <f t="shared" si="97"/>
        <v>29163972.811865836</v>
      </c>
      <c r="AH283" s="104"/>
      <c r="AI283" s="104"/>
      <c r="AJ283" s="104"/>
      <c r="AK283" s="104"/>
    </row>
    <row r="284" spans="2:37" s="26" customFormat="1" ht="15" customHeight="1" x14ac:dyDescent="0.25">
      <c r="B284" s="41">
        <v>42339</v>
      </c>
      <c r="C284" s="33">
        <f t="shared" si="98"/>
        <v>2015</v>
      </c>
      <c r="D284" s="34">
        <f>'[1]IGP-DI'!C278</f>
        <v>4.4234748724567563E-3</v>
      </c>
      <c r="E284" s="43">
        <f t="shared" si="88"/>
        <v>1.8454111832653324</v>
      </c>
      <c r="F284" s="43">
        <f t="shared" si="99"/>
        <v>1905.9426156249972</v>
      </c>
      <c r="G284" s="44">
        <f>F284/F272-1</f>
        <v>0.10701098976864665</v>
      </c>
      <c r="H284" s="37">
        <f>[1]Intangível!C74</f>
        <v>4603391.3699999992</v>
      </c>
      <c r="I284" s="37">
        <f t="shared" si="90"/>
        <v>43219765.657200009</v>
      </c>
      <c r="J284" s="40">
        <f t="shared" si="89"/>
        <v>59214727.258040197</v>
      </c>
      <c r="K284" s="37">
        <f t="shared" si="93"/>
        <v>360164.71381000004</v>
      </c>
      <c r="L284" s="40">
        <f t="shared" si="93"/>
        <v>493456.06048366829</v>
      </c>
      <c r="M284" s="37">
        <f t="shared" si="106"/>
        <v>37376582.48987668</v>
      </c>
      <c r="N284" s="40">
        <f t="shared" si="100"/>
        <v>75398070.441561356</v>
      </c>
      <c r="O284" s="40">
        <f t="shared" si="107"/>
        <v>61184048.147200011</v>
      </c>
      <c r="P284" s="40">
        <f t="shared" si="101"/>
        <v>105155059.08023918</v>
      </c>
      <c r="Q284" s="37">
        <f t="shared" si="94"/>
        <v>23807465.657323331</v>
      </c>
      <c r="R284" s="40">
        <f t="shared" si="94"/>
        <v>29756988.638677821</v>
      </c>
      <c r="S284" s="40">
        <f t="shared" si="95"/>
        <v>455563.73972467438</v>
      </c>
      <c r="T284" s="40">
        <f t="shared" ref="T284" si="110">SUM(S273:S284)</f>
        <v>5316610.687141425</v>
      </c>
      <c r="U284" s="40">
        <f>SUM(L273:L284)</f>
        <v>5677727.8763216054</v>
      </c>
      <c r="V284" s="40">
        <f t="shared" ref="V284" si="111">T284+U284</f>
        <v>10994338.56346303</v>
      </c>
      <c r="W284" s="49"/>
      <c r="X284" s="50"/>
      <c r="Y284" s="38">
        <f t="shared" si="102"/>
        <v>260.04919922804146</v>
      </c>
      <c r="Z284" s="38">
        <f t="shared" si="103"/>
        <v>240.08011087474401</v>
      </c>
      <c r="AA284" s="38">
        <f t="shared" si="104"/>
        <v>500.12931010278544</v>
      </c>
      <c r="AB284" s="39"/>
      <c r="AC284" s="38">
        <f t="shared" si="105"/>
        <v>-1925.8379347384534</v>
      </c>
      <c r="AD284" s="51"/>
      <c r="AE284" s="31"/>
      <c r="AF284" s="38">
        <f t="shared" si="96"/>
        <v>75398070.441561356</v>
      </c>
      <c r="AG284" s="38">
        <f t="shared" si="97"/>
        <v>29756988.638677821</v>
      </c>
      <c r="AH284" s="104"/>
      <c r="AI284" s="104"/>
      <c r="AJ284" s="104"/>
      <c r="AK284" s="104"/>
    </row>
    <row r="285" spans="2:37" s="2" customFormat="1" ht="15" customHeight="1" x14ac:dyDescent="0.25">
      <c r="B285" s="32">
        <v>42370</v>
      </c>
      <c r="C285" s="33">
        <f t="shared" si="98"/>
        <v>2016</v>
      </c>
      <c r="D285" s="34">
        <f>'[1]IGP-DI'!C279</f>
        <v>1.5321375186845954E-2</v>
      </c>
      <c r="E285" s="45">
        <f t="shared" si="88"/>
        <v>1.8724621034654765</v>
      </c>
      <c r="F285" s="45">
        <f t="shared" si="99"/>
        <v>1935.1442775235862</v>
      </c>
      <c r="G285" s="52"/>
      <c r="H285" s="46">
        <f>[1]Intangível!C75</f>
        <v>349713.18300000002</v>
      </c>
      <c r="I285" s="46">
        <f t="shared" si="90"/>
        <v>47730393.847200006</v>
      </c>
      <c r="J285" s="46">
        <f t="shared" si="89"/>
        <v>63929230.262431547</v>
      </c>
      <c r="K285" s="46">
        <f t="shared" si="93"/>
        <v>397753.28206000006</v>
      </c>
      <c r="L285" s="46">
        <f t="shared" si="93"/>
        <v>532743.58552026283</v>
      </c>
      <c r="M285" s="46">
        <f t="shared" si="106"/>
        <v>37736747.203686677</v>
      </c>
      <c r="N285" s="46">
        <f t="shared" si="100"/>
        <v>76227230.762559205</v>
      </c>
      <c r="O285" s="47">
        <f t="shared" si="107"/>
        <v>65787439.517200008</v>
      </c>
      <c r="P285" s="46">
        <f t="shared" si="101"/>
        <v>110243964.19784561</v>
      </c>
      <c r="Q285" s="46">
        <f t="shared" si="94"/>
        <v>28050692.313513331</v>
      </c>
      <c r="R285" s="46">
        <f t="shared" si="94"/>
        <v>34016733.435286403</v>
      </c>
      <c r="S285" s="46">
        <f t="shared" si="95"/>
        <v>520778.17702473688</v>
      </c>
      <c r="T285" s="46"/>
      <c r="U285" s="46"/>
      <c r="V285" s="46"/>
      <c r="W285" s="4"/>
      <c r="X285" s="20"/>
      <c r="Y285" s="38">
        <f t="shared" si="102"/>
        <v>279.51711722735439</v>
      </c>
      <c r="Z285" s="38">
        <f t="shared" si="103"/>
        <v>273.23916929889475</v>
      </c>
      <c r="AA285" s="38">
        <f t="shared" si="104"/>
        <v>552.75628652624914</v>
      </c>
      <c r="AB285" s="39"/>
      <c r="AC285" s="38">
        <f t="shared" si="105"/>
        <v>369.27060330943209</v>
      </c>
      <c r="AD285" s="22"/>
      <c r="AE285" s="31"/>
      <c r="AF285" s="38">
        <f t="shared" si="96"/>
        <v>76227230.762559205</v>
      </c>
      <c r="AG285" s="38">
        <f t="shared" si="97"/>
        <v>34016733.435286403</v>
      </c>
      <c r="AH285" s="104"/>
      <c r="AI285" s="104"/>
      <c r="AJ285" s="104"/>
      <c r="AK285" s="104"/>
    </row>
    <row r="286" spans="2:37" s="2" customFormat="1" ht="15" customHeight="1" x14ac:dyDescent="0.25">
      <c r="B286" s="32">
        <v>42401</v>
      </c>
      <c r="C286" s="33">
        <f t="shared" si="98"/>
        <v>2016</v>
      </c>
      <c r="D286" s="34">
        <f>'[1]IGP-DI'!C280</f>
        <v>7.8937682815798382E-3</v>
      </c>
      <c r="E286" s="45">
        <f t="shared" si="88"/>
        <v>1.8737238237571379</v>
      </c>
      <c r="F286" s="45">
        <f t="shared" si="99"/>
        <v>1950.4198580417826</v>
      </c>
      <c r="G286" s="52"/>
      <c r="H286" s="46">
        <f>[1]Intangível!C76</f>
        <v>195655.80999999997</v>
      </c>
      <c r="I286" s="46">
        <f t="shared" si="90"/>
        <v>47979660.880200006</v>
      </c>
      <c r="J286" s="46">
        <f t="shared" si="89"/>
        <v>65075703.645259045</v>
      </c>
      <c r="K286" s="46">
        <f t="shared" si="93"/>
        <v>399830.50733500003</v>
      </c>
      <c r="L286" s="46">
        <f t="shared" si="93"/>
        <v>542297.53037715866</v>
      </c>
      <c r="M286" s="46">
        <f t="shared" si="106"/>
        <v>38134500.485746674</v>
      </c>
      <c r="N286" s="46">
        <f t="shared" si="100"/>
        <v>77936042.71439907</v>
      </c>
      <c r="O286" s="47">
        <f t="shared" si="107"/>
        <v>66137152.700200006</v>
      </c>
      <c r="P286" s="46">
        <f t="shared" si="101"/>
        <v>112288124.60529055</v>
      </c>
      <c r="Q286" s="46">
        <f t="shared" si="94"/>
        <v>28002652.214453332</v>
      </c>
      <c r="R286" s="46">
        <f t="shared" si="94"/>
        <v>34352081.890891477</v>
      </c>
      <c r="S286" s="46">
        <f t="shared" si="95"/>
        <v>525912.18431295315</v>
      </c>
      <c r="T286" s="46"/>
      <c r="U286" s="46"/>
      <c r="V286" s="46"/>
      <c r="W286" s="4"/>
      <c r="X286" s="20"/>
      <c r="Y286" s="38">
        <f t="shared" si="102"/>
        <v>280.23622666064955</v>
      </c>
      <c r="Z286" s="38">
        <f t="shared" si="103"/>
        <v>271.76897889286352</v>
      </c>
      <c r="AA286" s="38">
        <f t="shared" si="104"/>
        <v>552.00520555351306</v>
      </c>
      <c r="AB286" s="39"/>
      <c r="AC286" s="38">
        <f t="shared" si="105"/>
        <v>450.89863056966658</v>
      </c>
      <c r="AD286" s="22"/>
      <c r="AE286" s="31"/>
      <c r="AF286" s="38">
        <f t="shared" si="96"/>
        <v>77936042.71439907</v>
      </c>
      <c r="AG286" s="38">
        <f t="shared" si="97"/>
        <v>34352081.890891477</v>
      </c>
      <c r="AH286" s="104"/>
      <c r="AI286" s="104"/>
      <c r="AJ286" s="104"/>
      <c r="AK286" s="104"/>
    </row>
    <row r="287" spans="2:37" s="2" customFormat="1" ht="15" customHeight="1" x14ac:dyDescent="0.25">
      <c r="B287" s="32">
        <v>42430</v>
      </c>
      <c r="C287" s="33">
        <f t="shared" si="98"/>
        <v>2016</v>
      </c>
      <c r="D287" s="34">
        <f>'[1]IGP-DI'!C281</f>
        <v>4.3147769096971711E-3</v>
      </c>
      <c r="E287" s="45">
        <f t="shared" si="88"/>
        <v>1.8828934330240548</v>
      </c>
      <c r="F287" s="45">
        <f t="shared" si="99"/>
        <v>1958.8354846094762</v>
      </c>
      <c r="G287" s="52"/>
      <c r="H287" s="46">
        <f>[1]Intangível!C77</f>
        <v>316324.42</v>
      </c>
      <c r="I287" s="46">
        <f t="shared" si="90"/>
        <v>48120189.710200012</v>
      </c>
      <c r="J287" s="46">
        <f t="shared" si="89"/>
        <v>65683303.706464782</v>
      </c>
      <c r="K287" s="46">
        <f t="shared" si="93"/>
        <v>401001.58091833343</v>
      </c>
      <c r="L287" s="46">
        <f t="shared" si="93"/>
        <v>547360.86422053981</v>
      </c>
      <c r="M287" s="46">
        <f t="shared" si="106"/>
        <v>38534330.993081674</v>
      </c>
      <c r="N287" s="46">
        <f t="shared" si="100"/>
        <v>79097830.077791482</v>
      </c>
      <c r="O287" s="47">
        <f t="shared" si="107"/>
        <v>66332808.510200009</v>
      </c>
      <c r="P287" s="46">
        <f t="shared" si="101"/>
        <v>113371701.31332496</v>
      </c>
      <c r="Q287" s="46">
        <f t="shared" si="94"/>
        <v>27798477.517118335</v>
      </c>
      <c r="R287" s="46">
        <f t="shared" si="94"/>
        <v>34273871.235533476</v>
      </c>
      <c r="S287" s="46">
        <f t="shared" si="95"/>
        <v>524714.82059198525</v>
      </c>
      <c r="T287" s="46"/>
      <c r="U287" s="46"/>
      <c r="V287" s="46"/>
      <c r="W287" s="4"/>
      <c r="X287" s="20"/>
      <c r="Y287" s="38">
        <f t="shared" si="102"/>
        <v>280.63745452740056</v>
      </c>
      <c r="Z287" s="38">
        <f t="shared" si="103"/>
        <v>269.02659877489037</v>
      </c>
      <c r="AA287" s="38">
        <f t="shared" si="104"/>
        <v>549.66405330229099</v>
      </c>
      <c r="AB287" s="39"/>
      <c r="AC287" s="38">
        <f t="shared" si="105"/>
        <v>387.48132187871482</v>
      </c>
      <c r="AD287" s="22"/>
      <c r="AE287" s="31"/>
      <c r="AF287" s="38">
        <f t="shared" si="96"/>
        <v>79097830.077791482</v>
      </c>
      <c r="AG287" s="38">
        <f t="shared" si="97"/>
        <v>34273871.235533476</v>
      </c>
      <c r="AH287" s="104"/>
      <c r="AI287" s="104"/>
      <c r="AJ287" s="104"/>
      <c r="AK287" s="104"/>
    </row>
    <row r="288" spans="2:37" s="2" customFormat="1" ht="15" customHeight="1" x14ac:dyDescent="0.25">
      <c r="B288" s="32">
        <v>42461</v>
      </c>
      <c r="C288" s="33">
        <f t="shared" si="98"/>
        <v>2016</v>
      </c>
      <c r="D288" s="34">
        <f>'[1]IGP-DI'!C282</f>
        <v>3.6439894109017157E-3</v>
      </c>
      <c r="E288" s="45">
        <f t="shared" si="88"/>
        <v>1.8982991032512826</v>
      </c>
      <c r="F288" s="45">
        <f t="shared" si="99"/>
        <v>1965.9734603730917</v>
      </c>
      <c r="G288" s="52"/>
      <c r="H288" s="46">
        <f>[1]Intangível!C78</f>
        <v>308362.69</v>
      </c>
      <c r="I288" s="46">
        <f t="shared" si="90"/>
        <v>48374349.910200015</v>
      </c>
      <c r="J288" s="46">
        <f t="shared" si="89"/>
        <v>66167353.196346395</v>
      </c>
      <c r="K288" s="46">
        <f t="shared" si="93"/>
        <v>403119.58258500014</v>
      </c>
      <c r="L288" s="46">
        <f t="shared" si="93"/>
        <v>551394.6099695533</v>
      </c>
      <c r="M288" s="46">
        <f t="shared" si="106"/>
        <v>38935332.574000008</v>
      </c>
      <c r="N288" s="46">
        <f t="shared" si="100"/>
        <v>79988842.172857046</v>
      </c>
      <c r="O288" s="47">
        <f t="shared" si="107"/>
        <v>66649132.930200011</v>
      </c>
      <c r="P288" s="46">
        <f t="shared" si="101"/>
        <v>114178564.20166817</v>
      </c>
      <c r="Q288" s="46">
        <f t="shared" si="94"/>
        <v>27713800.356200002</v>
      </c>
      <c r="R288" s="46">
        <f t="shared" si="94"/>
        <v>34189722.028811127</v>
      </c>
      <c r="S288" s="46">
        <f t="shared" si="95"/>
        <v>523426.54079409363</v>
      </c>
      <c r="T288" s="46"/>
      <c r="U288" s="46"/>
      <c r="V288" s="46"/>
      <c r="W288" s="4"/>
      <c r="X288" s="20"/>
      <c r="Y288" s="38">
        <f t="shared" si="102"/>
        <v>281.4910258170467</v>
      </c>
      <c r="Z288" s="38">
        <f t="shared" si="103"/>
        <v>267.21311968597848</v>
      </c>
      <c r="AA288" s="38">
        <f t="shared" si="104"/>
        <v>548.70414550302519</v>
      </c>
      <c r="AB288" s="39"/>
      <c r="AC288" s="38">
        <f t="shared" si="105"/>
        <v>391.28271199173832</v>
      </c>
      <c r="AD288" s="22"/>
      <c r="AE288" s="31"/>
      <c r="AF288" s="38">
        <f t="shared" si="96"/>
        <v>79988842.172857046</v>
      </c>
      <c r="AG288" s="38">
        <f t="shared" si="97"/>
        <v>34189722.028811127</v>
      </c>
      <c r="AH288" s="104"/>
      <c r="AI288" s="104"/>
      <c r="AJ288" s="104"/>
      <c r="AK288" s="104"/>
    </row>
    <row r="289" spans="2:37" s="2" customFormat="1" ht="15" customHeight="1" x14ac:dyDescent="0.25">
      <c r="B289" s="32">
        <v>42491</v>
      </c>
      <c r="C289" s="33">
        <f t="shared" si="98"/>
        <v>2016</v>
      </c>
      <c r="D289" s="34">
        <f>'[1]IGP-DI'!C283</f>
        <v>1.1318116454408944E-2</v>
      </c>
      <c r="E289" s="45">
        <f t="shared" si="88"/>
        <v>1.9193442840470827</v>
      </c>
      <c r="F289" s="45">
        <f t="shared" si="99"/>
        <v>1988.2245769438716</v>
      </c>
      <c r="G289" s="52"/>
      <c r="H289" s="46">
        <f>[1]Intangível!C79</f>
        <v>125340.76000000001</v>
      </c>
      <c r="I289" s="46">
        <f t="shared" si="90"/>
        <v>48658473.530200012</v>
      </c>
      <c r="J289" s="46">
        <f t="shared" si="89"/>
        <v>66671939.686273709</v>
      </c>
      <c r="K289" s="46">
        <f t="shared" si="93"/>
        <v>405487.27941833343</v>
      </c>
      <c r="L289" s="46">
        <f t="shared" si="93"/>
        <v>555599.4973856142</v>
      </c>
      <c r="M289" s="46">
        <f t="shared" si="106"/>
        <v>39338452.156585008</v>
      </c>
      <c r="N289" s="46">
        <f t="shared" si="100"/>
        <v>80833724.552814737</v>
      </c>
      <c r="O289" s="47">
        <f t="shared" si="107"/>
        <v>66957495.620200008</v>
      </c>
      <c r="P289" s="46">
        <f t="shared" si="101"/>
        <v>114904116.04094809</v>
      </c>
      <c r="Q289" s="46">
        <f t="shared" si="94"/>
        <v>27619043.463615</v>
      </c>
      <c r="R289" s="46">
        <f t="shared" si="94"/>
        <v>34070391.488133356</v>
      </c>
      <c r="S289" s="46">
        <f t="shared" si="95"/>
        <v>521599.65340187034</v>
      </c>
      <c r="T289" s="46"/>
      <c r="U289" s="46"/>
      <c r="V289" s="46"/>
      <c r="W289" s="4"/>
      <c r="X289" s="20"/>
      <c r="Y289" s="38">
        <f t="shared" si="102"/>
        <v>282.60783198984564</v>
      </c>
      <c r="Z289" s="38">
        <f t="shared" si="103"/>
        <v>265.31367992265979</v>
      </c>
      <c r="AA289" s="38">
        <f t="shared" si="104"/>
        <v>547.92151191250537</v>
      </c>
      <c r="AB289" s="39"/>
      <c r="AC289" s="38">
        <f t="shared" si="105"/>
        <v>484.16644983948351</v>
      </c>
      <c r="AD289" s="22"/>
      <c r="AE289" s="31"/>
      <c r="AF289" s="38">
        <f t="shared" si="96"/>
        <v>80833724.552814737</v>
      </c>
      <c r="AG289" s="38">
        <f t="shared" si="97"/>
        <v>34070391.488133356</v>
      </c>
      <c r="AH289" s="104"/>
      <c r="AI289" s="104"/>
      <c r="AJ289" s="104"/>
      <c r="AK289" s="104"/>
    </row>
    <row r="290" spans="2:37" s="2" customFormat="1" ht="15" customHeight="1" x14ac:dyDescent="0.25">
      <c r="B290" s="32">
        <v>42522</v>
      </c>
      <c r="C290" s="33">
        <f t="shared" si="98"/>
        <v>2016</v>
      </c>
      <c r="D290" s="34">
        <f>'[1]IGP-DI'!C284</f>
        <v>1.6340177353771246E-2</v>
      </c>
      <c r="E290" s="45">
        <f t="shared" si="88"/>
        <v>1.9434161231301725</v>
      </c>
      <c r="F290" s="45">
        <f t="shared" si="99"/>
        <v>2020.7125191502612</v>
      </c>
      <c r="G290" s="52"/>
      <c r="H290" s="46">
        <f>[1]Intangível!C80</f>
        <v>200222.76</v>
      </c>
      <c r="I290" s="46">
        <f t="shared" si="90"/>
        <v>48772924.29020001</v>
      </c>
      <c r="J290" s="46">
        <f t="shared" si="89"/>
        <v>67532398.185949177</v>
      </c>
      <c r="K290" s="46">
        <f t="shared" si="93"/>
        <v>406441.03575166676</v>
      </c>
      <c r="L290" s="46">
        <f t="shared" si="93"/>
        <v>562769.9848829098</v>
      </c>
      <c r="M290" s="46">
        <f t="shared" si="106"/>
        <v>39743939.436003342</v>
      </c>
      <c r="N290" s="46">
        <f t="shared" si="100"/>
        <v>82310497.897946149</v>
      </c>
      <c r="O290" s="47">
        <f t="shared" si="107"/>
        <v>67082836.380200006</v>
      </c>
      <c r="P290" s="46">
        <f t="shared" si="101"/>
        <v>116331373.58870864</v>
      </c>
      <c r="Q290" s="46">
        <f t="shared" si="94"/>
        <v>27338896.944196664</v>
      </c>
      <c r="R290" s="46">
        <f t="shared" si="94"/>
        <v>34020875.69076249</v>
      </c>
      <c r="S290" s="46">
        <f t="shared" si="95"/>
        <v>520841.5927627504</v>
      </c>
      <c r="T290" s="46"/>
      <c r="U290" s="46"/>
      <c r="V290" s="46"/>
      <c r="W290" s="4"/>
      <c r="X290" s="20"/>
      <c r="Y290" s="38">
        <f t="shared" si="102"/>
        <v>283.05151812777183</v>
      </c>
      <c r="Z290" s="38">
        <f t="shared" si="103"/>
        <v>261.9631598978338</v>
      </c>
      <c r="AA290" s="38">
        <f t="shared" si="104"/>
        <v>545.01467802560569</v>
      </c>
      <c r="AB290" s="39"/>
      <c r="AC290" s="38">
        <f t="shared" si="105"/>
        <v>444.31038017019677</v>
      </c>
      <c r="AD290" s="22"/>
      <c r="AE290" s="31"/>
      <c r="AF290" s="38">
        <f t="shared" si="96"/>
        <v>82310497.897946149</v>
      </c>
      <c r="AG290" s="38">
        <f t="shared" si="97"/>
        <v>34020875.69076249</v>
      </c>
      <c r="AH290" s="104"/>
      <c r="AI290" s="104"/>
      <c r="AJ290" s="104"/>
      <c r="AK290" s="104"/>
    </row>
    <row r="291" spans="2:37" s="2" customFormat="1" ht="15" customHeight="1" x14ac:dyDescent="0.25">
      <c r="B291" s="32">
        <v>42552</v>
      </c>
      <c r="C291" s="33">
        <f t="shared" si="98"/>
        <v>2016</v>
      </c>
      <c r="D291" s="34">
        <f>'[1]IGP-DI'!C285</f>
        <v>-3.8833270466309688E-3</v>
      </c>
      <c r="E291" s="45">
        <f t="shared" si="88"/>
        <v>1.9230661330420513</v>
      </c>
      <c r="F291" s="45">
        <f t="shared" si="99"/>
        <v>2012.8654315711792</v>
      </c>
      <c r="G291" s="52"/>
      <c r="H291" s="46">
        <f>[1]Intangível!C81</f>
        <v>107636.52000000005</v>
      </c>
      <c r="I291" s="46">
        <f t="shared" si="90"/>
        <v>48972685.200200006</v>
      </c>
      <c r="J291" s="46">
        <f t="shared" si="89"/>
        <v>68838486.418105289</v>
      </c>
      <c r="K291" s="46">
        <f t="shared" si="93"/>
        <v>408105.71000166674</v>
      </c>
      <c r="L291" s="46">
        <f t="shared" si="93"/>
        <v>573654.05348421074</v>
      </c>
      <c r="M291" s="46">
        <f t="shared" si="106"/>
        <v>40150380.471755005</v>
      </c>
      <c r="N291" s="46">
        <f t="shared" si="100"/>
        <v>84227431.777921081</v>
      </c>
      <c r="O291" s="47">
        <f t="shared" si="107"/>
        <v>67283059.140200004</v>
      </c>
      <c r="P291" s="46">
        <f t="shared" si="101"/>
        <v>118435743.30036463</v>
      </c>
      <c r="Q291" s="46">
        <f t="shared" si="94"/>
        <v>27132678.668444999</v>
      </c>
      <c r="R291" s="46">
        <f t="shared" si="94"/>
        <v>34208311.522443548</v>
      </c>
      <c r="S291" s="46">
        <f t="shared" si="95"/>
        <v>523711.13609846414</v>
      </c>
      <c r="T291" s="46"/>
      <c r="U291" s="46"/>
      <c r="V291" s="46"/>
      <c r="W291" s="4"/>
      <c r="X291" s="20"/>
      <c r="Y291" s="38">
        <f t="shared" si="102"/>
        <v>283.8870190824772</v>
      </c>
      <c r="Z291" s="38">
        <f t="shared" si="103"/>
        <v>259.17152050836614</v>
      </c>
      <c r="AA291" s="38">
        <f t="shared" si="104"/>
        <v>543.05853959084334</v>
      </c>
      <c r="AB291" s="39"/>
      <c r="AC291" s="38">
        <f t="shared" si="105"/>
        <v>489.79192250408289</v>
      </c>
      <c r="AD291" s="22"/>
      <c r="AE291" s="31"/>
      <c r="AF291" s="38">
        <f t="shared" si="96"/>
        <v>84227431.777921081</v>
      </c>
      <c r="AG291" s="38">
        <f t="shared" si="97"/>
        <v>34208311.522443548</v>
      </c>
      <c r="AH291" s="104"/>
      <c r="AI291" s="104"/>
      <c r="AJ291" s="104"/>
      <c r="AK291" s="104"/>
    </row>
    <row r="292" spans="2:37" s="2" customFormat="1" ht="15" customHeight="1" x14ac:dyDescent="0.25">
      <c r="B292" s="32">
        <v>42583</v>
      </c>
      <c r="C292" s="33">
        <f t="shared" si="98"/>
        <v>2016</v>
      </c>
      <c r="D292" s="34">
        <f>'[1]IGP-DI'!C286</f>
        <v>4.3407681468008441E-3</v>
      </c>
      <c r="E292" s="45">
        <f t="shared" si="88"/>
        <v>1.9281336682189421</v>
      </c>
      <c r="F292" s="45">
        <f t="shared" si="99"/>
        <v>2021.60281372034</v>
      </c>
      <c r="G292" s="52"/>
      <c r="H292" s="46">
        <f>[1]Intangível!C82</f>
        <v>373689.77999999997</v>
      </c>
      <c r="I292" s="46">
        <f t="shared" si="90"/>
        <v>49053058.850200012</v>
      </c>
      <c r="J292" s="46">
        <f t="shared" si="89"/>
        <v>68625954.292152867</v>
      </c>
      <c r="K292" s="46">
        <f t="shared" si="93"/>
        <v>408775.49041833344</v>
      </c>
      <c r="L292" s="46">
        <f t="shared" si="93"/>
        <v>571882.9524346072</v>
      </c>
      <c r="M292" s="46">
        <f t="shared" si="106"/>
        <v>40558486.181756675</v>
      </c>
      <c r="N292" s="46">
        <f t="shared" si="100"/>
        <v>84471775.481212527</v>
      </c>
      <c r="O292" s="47">
        <f t="shared" si="107"/>
        <v>67390695.6602</v>
      </c>
      <c r="P292" s="46">
        <f t="shared" si="101"/>
        <v>118083037.10730915</v>
      </c>
      <c r="Q292" s="46">
        <f t="shared" si="94"/>
        <v>26832209.478443325</v>
      </c>
      <c r="R292" s="46">
        <f t="shared" si="94"/>
        <v>33611261.626096621</v>
      </c>
      <c r="S292" s="46">
        <f t="shared" si="95"/>
        <v>514570.61832347332</v>
      </c>
      <c r="T292" s="46"/>
      <c r="U292" s="46"/>
      <c r="V292" s="46"/>
      <c r="W292" s="4"/>
      <c r="X292" s="20"/>
      <c r="Y292" s="38">
        <f t="shared" si="102"/>
        <v>284.11385255308073</v>
      </c>
      <c r="Z292" s="38">
        <f t="shared" si="103"/>
        <v>255.64084426737645</v>
      </c>
      <c r="AA292" s="38">
        <f t="shared" si="104"/>
        <v>539.75469682045718</v>
      </c>
      <c r="AB292" s="39"/>
      <c r="AC292" s="38">
        <f t="shared" si="105"/>
        <v>354.10404470095136</v>
      </c>
      <c r="AD292" s="22"/>
      <c r="AE292" s="31"/>
      <c r="AF292" s="38">
        <f t="shared" si="96"/>
        <v>84471775.481212527</v>
      </c>
      <c r="AG292" s="38">
        <f t="shared" si="97"/>
        <v>33611261.626096621</v>
      </c>
      <c r="AH292" s="104"/>
      <c r="AI292" s="104"/>
      <c r="AJ292" s="104"/>
      <c r="AK292" s="104"/>
    </row>
    <row r="293" spans="2:37" s="2" customFormat="1" ht="15" customHeight="1" x14ac:dyDescent="0.25">
      <c r="B293" s="32">
        <v>42614</v>
      </c>
      <c r="C293" s="33">
        <f t="shared" si="98"/>
        <v>2016</v>
      </c>
      <c r="D293" s="34">
        <f>'[1]IGP-DI'!C287</f>
        <v>3.198625363707297E-4</v>
      </c>
      <c r="E293" s="45">
        <f t="shared" si="88"/>
        <v>1.9208868553251999</v>
      </c>
      <c r="F293" s="45">
        <f t="shared" si="99"/>
        <v>2022.2494487238707</v>
      </c>
      <c r="G293" s="52"/>
      <c r="H293" s="46">
        <f>[1]Intangível!C83</f>
        <v>203893.56999999998</v>
      </c>
      <c r="I293" s="46">
        <f t="shared" si="90"/>
        <v>49484446.170200013</v>
      </c>
      <c r="J293" s="46">
        <f t="shared" si="89"/>
        <v>69410404.098729283</v>
      </c>
      <c r="K293" s="46">
        <f t="shared" si="93"/>
        <v>412370.38475166674</v>
      </c>
      <c r="L293" s="46">
        <f t="shared" si="93"/>
        <v>578420.03415607731</v>
      </c>
      <c r="M293" s="46">
        <f t="shared" si="106"/>
        <v>40967261.672175005</v>
      </c>
      <c r="N293" s="46">
        <f t="shared" si="100"/>
        <v>85412813.237263322</v>
      </c>
      <c r="O293" s="47">
        <f t="shared" si="107"/>
        <v>67764385.440200001</v>
      </c>
      <c r="P293" s="46">
        <f t="shared" si="101"/>
        <v>118970920.07415587</v>
      </c>
      <c r="Q293" s="46">
        <f t="shared" si="94"/>
        <v>26797123.768024996</v>
      </c>
      <c r="R293" s="46">
        <f t="shared" si="94"/>
        <v>33558106.836892545</v>
      </c>
      <c r="S293" s="46">
        <f t="shared" si="95"/>
        <v>513756.84664623404</v>
      </c>
      <c r="T293" s="46"/>
      <c r="U293" s="46"/>
      <c r="V293" s="46"/>
      <c r="W293" s="4"/>
      <c r="X293" s="20"/>
      <c r="Y293" s="38">
        <f t="shared" si="102"/>
        <v>286.11952369200327</v>
      </c>
      <c r="Z293" s="38">
        <f t="shared" si="103"/>
        <v>254.13342480502948</v>
      </c>
      <c r="AA293" s="38">
        <f t="shared" si="104"/>
        <v>540.25294849703278</v>
      </c>
      <c r="AB293" s="39"/>
      <c r="AC293" s="38">
        <f t="shared" si="105"/>
        <v>439.39556512963617</v>
      </c>
      <c r="AD293" s="22"/>
      <c r="AE293" s="31"/>
      <c r="AF293" s="38">
        <f t="shared" si="96"/>
        <v>85412813.237263322</v>
      </c>
      <c r="AG293" s="38">
        <f t="shared" si="97"/>
        <v>33558106.836892545</v>
      </c>
      <c r="AH293" s="104"/>
      <c r="AI293" s="104"/>
      <c r="AJ293" s="104"/>
      <c r="AK293" s="104"/>
    </row>
    <row r="294" spans="2:37" s="2" customFormat="1" ht="15" customHeight="1" x14ac:dyDescent="0.25">
      <c r="B294" s="32">
        <v>42644</v>
      </c>
      <c r="C294" s="33">
        <f t="shared" si="98"/>
        <v>2016</v>
      </c>
      <c r="D294" s="34">
        <f>'[1]IGP-DI'!C288</f>
        <v>1.3176594167076949E-3</v>
      </c>
      <c r="E294" s="45">
        <f t="shared" si="88"/>
        <v>1.9188288333624444</v>
      </c>
      <c r="F294" s="45">
        <f t="shared" si="99"/>
        <v>2024.9140847529136</v>
      </c>
      <c r="G294" s="52"/>
      <c r="H294" s="46">
        <f>[1]Intangível!C84</f>
        <v>235016.10999999993</v>
      </c>
      <c r="I294" s="46">
        <f t="shared" si="90"/>
        <v>49660888.250200018</v>
      </c>
      <c r="J294" s="46">
        <f t="shared" si="89"/>
        <v>69583833.468249172</v>
      </c>
      <c r="K294" s="46">
        <f t="shared" si="93"/>
        <v>413840.7354183335</v>
      </c>
      <c r="L294" s="46">
        <f t="shared" si="93"/>
        <v>579865.27890207642</v>
      </c>
      <c r="M294" s="46">
        <f t="shared" si="106"/>
        <v>41379632.056926675</v>
      </c>
      <c r="N294" s="46">
        <f t="shared" si="100"/>
        <v>86018738.645399243</v>
      </c>
      <c r="O294" s="47">
        <f t="shared" si="107"/>
        <v>67968279.010199994</v>
      </c>
      <c r="P294" s="46">
        <f t="shared" si="101"/>
        <v>119212933.20231959</v>
      </c>
      <c r="Q294" s="46">
        <f t="shared" si="94"/>
        <v>26588646.953273319</v>
      </c>
      <c r="R294" s="46">
        <f t="shared" si="94"/>
        <v>33194194.55692035</v>
      </c>
      <c r="S294" s="46">
        <f t="shared" si="95"/>
        <v>508185.54233150982</v>
      </c>
      <c r="T294" s="46"/>
      <c r="U294" s="46"/>
      <c r="V294" s="46"/>
      <c r="W294" s="4"/>
      <c r="X294" s="20"/>
      <c r="Y294" s="38">
        <f t="shared" si="102"/>
        <v>286.74270588526906</v>
      </c>
      <c r="Z294" s="38">
        <f t="shared" si="103"/>
        <v>251.29715953301283</v>
      </c>
      <c r="AA294" s="38">
        <f t="shared" si="104"/>
        <v>538.03986541828192</v>
      </c>
      <c r="AB294" s="39"/>
      <c r="AC294" s="38">
        <f t="shared" si="105"/>
        <v>421.82467240719939</v>
      </c>
      <c r="AD294" s="22"/>
      <c r="AE294" s="31"/>
      <c r="AF294" s="38">
        <f t="shared" si="96"/>
        <v>86018738.645399243</v>
      </c>
      <c r="AG294" s="38">
        <f t="shared" si="97"/>
        <v>33194194.55692035</v>
      </c>
      <c r="AH294" s="104"/>
      <c r="AI294" s="104"/>
      <c r="AJ294" s="104"/>
      <c r="AK294" s="104"/>
    </row>
    <row r="295" spans="2:37" s="2" customFormat="1" ht="15" customHeight="1" x14ac:dyDescent="0.25">
      <c r="B295" s="32">
        <v>42675</v>
      </c>
      <c r="C295" s="33">
        <f t="shared" si="98"/>
        <v>2016</v>
      </c>
      <c r="D295" s="34">
        <f>'[1]IGP-DI'!C289</f>
        <v>5.3686056897972456E-4</v>
      </c>
      <c r="E295" s="45">
        <f t="shared" si="88"/>
        <v>1.9045019542433976</v>
      </c>
      <c r="F295" s="45">
        <f t="shared" si="99"/>
        <v>2026.0011812805892</v>
      </c>
      <c r="G295" s="52"/>
      <c r="H295" s="46">
        <f>[1]Intangível!C85</f>
        <v>156014.76</v>
      </c>
      <c r="I295" s="46">
        <f t="shared" si="90"/>
        <v>49888700.240200013</v>
      </c>
      <c r="J295" s="46">
        <f t="shared" si="89"/>
        <v>69897023.56968464</v>
      </c>
      <c r="K295" s="46">
        <f t="shared" si="93"/>
        <v>415739.16866833344</v>
      </c>
      <c r="L295" s="46">
        <f t="shared" si="93"/>
        <v>582475.19641403866</v>
      </c>
      <c r="M295" s="46">
        <f t="shared" si="106"/>
        <v>41793472.79234501</v>
      </c>
      <c r="N295" s="46">
        <f t="shared" si="100"/>
        <v>86712711.390235916</v>
      </c>
      <c r="O295" s="47">
        <f t="shared" si="107"/>
        <v>68203295.120199993</v>
      </c>
      <c r="P295" s="46">
        <f t="shared" si="101"/>
        <v>119605341.02753739</v>
      </c>
      <c r="Q295" s="46">
        <f t="shared" si="94"/>
        <v>26409822.327854984</v>
      </c>
      <c r="R295" s="46">
        <f t="shared" si="94"/>
        <v>32892629.637301475</v>
      </c>
      <c r="S295" s="46">
        <f t="shared" si="95"/>
        <v>503568.74309085082</v>
      </c>
      <c r="T295" s="46"/>
      <c r="U295" s="46"/>
      <c r="V295" s="46"/>
      <c r="W295" s="4"/>
      <c r="X295" s="20"/>
      <c r="Y295" s="38">
        <f t="shared" si="102"/>
        <v>287.65427669249192</v>
      </c>
      <c r="Z295" s="38">
        <f t="shared" si="103"/>
        <v>248.68647360527291</v>
      </c>
      <c r="AA295" s="38">
        <f t="shared" si="104"/>
        <v>536.34075029776477</v>
      </c>
      <c r="AB295" s="39"/>
      <c r="AC295" s="38">
        <f t="shared" si="105"/>
        <v>459.29315545176547</v>
      </c>
      <c r="AD295" s="22"/>
      <c r="AE295" s="31"/>
      <c r="AF295" s="38">
        <f t="shared" si="96"/>
        <v>86712711.390235916</v>
      </c>
      <c r="AG295" s="38">
        <f t="shared" si="97"/>
        <v>32892629.637301475</v>
      </c>
      <c r="AH295" s="104"/>
      <c r="AI295" s="104"/>
      <c r="AJ295" s="104"/>
      <c r="AK295" s="104"/>
    </row>
    <row r="296" spans="2:37" s="26" customFormat="1" ht="15" customHeight="1" x14ac:dyDescent="0.25">
      <c r="B296" s="41">
        <v>42705</v>
      </c>
      <c r="C296" s="33">
        <f t="shared" si="98"/>
        <v>2016</v>
      </c>
      <c r="D296" s="34">
        <f>'[1]IGP-DI'!C290</f>
        <v>8.3107063175245077E-3</v>
      </c>
      <c r="E296" s="48">
        <f t="shared" si="88"/>
        <v>1.9094463358658291</v>
      </c>
      <c r="F296" s="48">
        <f>(1+D296)*F295</f>
        <v>2042.83868209717</v>
      </c>
      <c r="G296" s="44">
        <f>F296/F284-1</f>
        <v>7.1825911939789266E-2</v>
      </c>
      <c r="H296" s="46">
        <f>[1]Intangível!C86</f>
        <v>2912106.5300000007</v>
      </c>
      <c r="I296" s="46">
        <f t="shared" si="90"/>
        <v>50022437.460200012</v>
      </c>
      <c r="J296" s="47">
        <f t="shared" si="89"/>
        <v>70048219.425235346</v>
      </c>
      <c r="K296" s="46">
        <f t="shared" si="93"/>
        <v>416853.64550166676</v>
      </c>
      <c r="L296" s="47">
        <f t="shared" si="93"/>
        <v>583735.16187696124</v>
      </c>
      <c r="M296" s="46">
        <f t="shared" si="106"/>
        <v>42209211.961013347</v>
      </c>
      <c r="N296" s="47">
        <f t="shared" si="100"/>
        <v>87342051.930190057</v>
      </c>
      <c r="O296" s="47">
        <f t="shared" si="107"/>
        <v>68359309.880199999</v>
      </c>
      <c r="P296" s="47">
        <f t="shared" si="101"/>
        <v>119825650.93714727</v>
      </c>
      <c r="Q296" s="46">
        <f t="shared" si="94"/>
        <v>26150097.919186652</v>
      </c>
      <c r="R296" s="47">
        <f t="shared" si="94"/>
        <v>32483599.006957218</v>
      </c>
      <c r="S296" s="47">
        <f t="shared" si="95"/>
        <v>497306.700722109</v>
      </c>
      <c r="T296" s="47">
        <f t="shared" ref="T296" si="112">SUM(S285:S296)</f>
        <v>6198372.5561010316</v>
      </c>
      <c r="U296" s="47">
        <f>SUM(L285:L296)</f>
        <v>6762198.7496240102</v>
      </c>
      <c r="V296" s="47">
        <f t="shared" ref="V296" si="113">T296+U296</f>
        <v>12960571.305725042</v>
      </c>
      <c r="W296" s="49"/>
      <c r="X296" s="50"/>
      <c r="Y296" s="38">
        <f t="shared" si="102"/>
        <v>288.12182701097714</v>
      </c>
      <c r="Z296" s="38">
        <f t="shared" si="103"/>
        <v>245.46219682249779</v>
      </c>
      <c r="AA296" s="38">
        <f t="shared" si="104"/>
        <v>533.58402383347493</v>
      </c>
      <c r="AB296" s="39"/>
      <c r="AC296" s="38">
        <f t="shared" si="105"/>
        <v>-903.78262575521126</v>
      </c>
      <c r="AD296" s="51"/>
      <c r="AE296" s="31"/>
      <c r="AF296" s="38">
        <f t="shared" si="96"/>
        <v>87342051.930190057</v>
      </c>
      <c r="AG296" s="38">
        <f t="shared" si="97"/>
        <v>32483599.006957218</v>
      </c>
      <c r="AH296" s="104"/>
      <c r="AI296" s="104"/>
      <c r="AJ296" s="104"/>
      <c r="AK296" s="104"/>
    </row>
    <row r="297" spans="2:37" s="2" customFormat="1" ht="15" customHeight="1" x14ac:dyDescent="0.25">
      <c r="B297" s="32">
        <v>42736</v>
      </c>
      <c r="C297" s="33">
        <f t="shared" si="98"/>
        <v>2017</v>
      </c>
      <c r="D297" s="34">
        <f>'[1]IGP-DI'!C291</f>
        <v>4.3229538604574458E-3</v>
      </c>
      <c r="E297" s="35">
        <f t="shared" si="88"/>
        <v>1.9126633739487016</v>
      </c>
      <c r="F297" s="35">
        <f t="shared" si="99"/>
        <v>2051.6697794642337</v>
      </c>
      <c r="G297" s="52"/>
      <c r="H297" s="37">
        <f>[1]Intangível!C87</f>
        <v>94084.849999999991</v>
      </c>
      <c r="I297" s="37">
        <f t="shared" si="90"/>
        <v>49429172.980200008</v>
      </c>
      <c r="J297" s="37">
        <f t="shared" si="89"/>
        <v>66873359.966185354</v>
      </c>
      <c r="K297" s="37">
        <f t="shared" si="93"/>
        <v>411909.77483500005</v>
      </c>
      <c r="L297" s="37">
        <f t="shared" si="93"/>
        <v>557277.99971821124</v>
      </c>
      <c r="M297" s="37">
        <f t="shared" si="106"/>
        <v>42626065.606515013</v>
      </c>
      <c r="N297" s="37">
        <f t="shared" si="100"/>
        <v>88656512.486326382</v>
      </c>
      <c r="O297" s="40">
        <f t="shared" si="107"/>
        <v>71271416.4102</v>
      </c>
      <c r="P297" s="37">
        <f t="shared" si="101"/>
        <v>123757794.92352828</v>
      </c>
      <c r="Q297" s="37">
        <f t="shared" si="94"/>
        <v>28645350.803684987</v>
      </c>
      <c r="R297" s="37">
        <f t="shared" si="94"/>
        <v>35101282.437201902</v>
      </c>
      <c r="S297" s="37">
        <f t="shared" si="95"/>
        <v>537382.04797507508</v>
      </c>
      <c r="T297" s="37"/>
      <c r="U297" s="37"/>
      <c r="V297" s="37"/>
      <c r="W297" s="4"/>
      <c r="X297" s="20"/>
      <c r="Y297" s="38">
        <f t="shared" si="102"/>
        <v>272.79589161984728</v>
      </c>
      <c r="Z297" s="38">
        <f t="shared" si="103"/>
        <v>263.05652653071991</v>
      </c>
      <c r="AA297" s="38">
        <f t="shared" si="104"/>
        <v>535.85241815056725</v>
      </c>
      <c r="AB297" s="39"/>
      <c r="AC297" s="38">
        <f t="shared" si="105"/>
        <v>489.79648097621686</v>
      </c>
      <c r="AD297" s="22"/>
      <c r="AE297" s="31"/>
      <c r="AF297" s="38">
        <f t="shared" si="96"/>
        <v>88656512.486326382</v>
      </c>
      <c r="AG297" s="38">
        <f t="shared" si="97"/>
        <v>35101282.437201902</v>
      </c>
      <c r="AH297" s="104"/>
      <c r="AI297" s="104"/>
      <c r="AJ297" s="104"/>
      <c r="AK297" s="104"/>
    </row>
    <row r="298" spans="2:37" s="2" customFormat="1" ht="15" customHeight="1" x14ac:dyDescent="0.25">
      <c r="B298" s="32">
        <v>42767</v>
      </c>
      <c r="C298" s="33">
        <f t="shared" si="98"/>
        <v>2017</v>
      </c>
      <c r="D298" s="34">
        <f>'[1]IGP-DI'!C292</f>
        <v>6.2882739677649901E-4</v>
      </c>
      <c r="E298" s="35">
        <f t="shared" si="88"/>
        <v>1.9057300275482121</v>
      </c>
      <c r="F298" s="35">
        <f t="shared" si="99"/>
        <v>2052.9599256306992</v>
      </c>
      <c r="G298" s="52"/>
      <c r="H298" s="37">
        <f>[1]Intangível!C88</f>
        <v>210705.45000000004</v>
      </c>
      <c r="I298" s="37">
        <f t="shared" si="90"/>
        <v>49493463.510200009</v>
      </c>
      <c r="J298" s="37">
        <f t="shared" si="89"/>
        <v>67199955.485662743</v>
      </c>
      <c r="K298" s="37">
        <f t="shared" si="93"/>
        <v>412445.52925166674</v>
      </c>
      <c r="L298" s="37">
        <f t="shared" si="93"/>
        <v>559999.62904718949</v>
      </c>
      <c r="M298" s="37">
        <f t="shared" si="106"/>
        <v>43037975.381350011</v>
      </c>
      <c r="N298" s="37">
        <f t="shared" si="100"/>
        <v>89599457.586032271</v>
      </c>
      <c r="O298" s="40">
        <f t="shared" si="107"/>
        <v>71365501.260199994</v>
      </c>
      <c r="P298" s="37">
        <f t="shared" si="101"/>
        <v>124387285.73532017</v>
      </c>
      <c r="Q298" s="37">
        <f t="shared" si="94"/>
        <v>28327525.878849983</v>
      </c>
      <c r="R298" s="37">
        <f t="shared" si="94"/>
        <v>34787828.149287894</v>
      </c>
      <c r="S298" s="37">
        <f t="shared" si="95"/>
        <v>532583.22880124138</v>
      </c>
      <c r="T298" s="37"/>
      <c r="U298" s="37"/>
      <c r="V298" s="37"/>
      <c r="W298" s="4"/>
      <c r="X298" s="20"/>
      <c r="Y298" s="38">
        <f t="shared" si="102"/>
        <v>272.94822717202862</v>
      </c>
      <c r="Z298" s="38">
        <f t="shared" si="103"/>
        <v>259.58525788702627</v>
      </c>
      <c r="AA298" s="38">
        <f t="shared" si="104"/>
        <v>532.5334850590549</v>
      </c>
      <c r="AB298" s="39"/>
      <c r="AC298" s="38">
        <f t="shared" si="105"/>
        <v>429.8339901846785</v>
      </c>
      <c r="AD298" s="22"/>
      <c r="AE298" s="31"/>
      <c r="AF298" s="38">
        <f t="shared" si="96"/>
        <v>89599457.586032271</v>
      </c>
      <c r="AG298" s="38">
        <f t="shared" si="97"/>
        <v>34787828.149287894</v>
      </c>
      <c r="AH298" s="104"/>
      <c r="AI298" s="104"/>
      <c r="AJ298" s="104"/>
      <c r="AK298" s="104"/>
    </row>
    <row r="299" spans="2:37" s="2" customFormat="1" ht="15" customHeight="1" x14ac:dyDescent="0.25">
      <c r="B299" s="32">
        <v>42795</v>
      </c>
      <c r="C299" s="33">
        <f t="shared" si="98"/>
        <v>2017</v>
      </c>
      <c r="D299" s="34">
        <f>'[1]IGP-DI'!C293</f>
        <v>-3.7766798388901845E-3</v>
      </c>
      <c r="E299" s="35">
        <f t="shared" si="88"/>
        <v>1.8941276196868553</v>
      </c>
      <c r="F299" s="35">
        <f t="shared" si="99"/>
        <v>2045.2065532695203</v>
      </c>
      <c r="G299" s="52"/>
      <c r="H299" s="37">
        <f>[1]Intangível!C89</f>
        <v>123404.31999999996</v>
      </c>
      <c r="I299" s="37">
        <f t="shared" si="90"/>
        <v>49716802.630200014</v>
      </c>
      <c r="J299" s="37">
        <f t="shared" si="89"/>
        <v>67477126.970371038</v>
      </c>
      <c r="K299" s="37">
        <f t="shared" si="93"/>
        <v>414306.68858500011</v>
      </c>
      <c r="L299" s="37">
        <f t="shared" si="93"/>
        <v>562309.39141975867</v>
      </c>
      <c r="M299" s="37">
        <f t="shared" si="106"/>
        <v>43450420.910601676</v>
      </c>
      <c r="N299" s="37">
        <f t="shared" si="100"/>
        <v>90216151.951854795</v>
      </c>
      <c r="O299" s="40">
        <f t="shared" si="107"/>
        <v>71576206.710199997</v>
      </c>
      <c r="P299" s="37">
        <f t="shared" si="101"/>
        <v>124676341.81576082</v>
      </c>
      <c r="Q299" s="37">
        <f t="shared" si="94"/>
        <v>28125785.799598321</v>
      </c>
      <c r="R299" s="37">
        <f t="shared" si="94"/>
        <v>34460189.863906026</v>
      </c>
      <c r="S299" s="37">
        <f t="shared" si="95"/>
        <v>527567.26013660512</v>
      </c>
      <c r="T299" s="37"/>
      <c r="U299" s="37"/>
      <c r="V299" s="37"/>
      <c r="W299" s="4"/>
      <c r="X299" s="20"/>
      <c r="Y299" s="38">
        <f t="shared" si="102"/>
        <v>273.9017865860236</v>
      </c>
      <c r="Z299" s="38">
        <f t="shared" si="103"/>
        <v>256.9788399422988</v>
      </c>
      <c r="AA299" s="38">
        <f t="shared" si="104"/>
        <v>530.88062652832241</v>
      </c>
      <c r="AB299" s="39"/>
      <c r="AC299" s="38">
        <f t="shared" si="105"/>
        <v>470.7701886871705</v>
      </c>
      <c r="AD299" s="22"/>
      <c r="AE299" s="31"/>
      <c r="AF299" s="38">
        <f t="shared" si="96"/>
        <v>90216151.951854795</v>
      </c>
      <c r="AG299" s="38">
        <f t="shared" si="97"/>
        <v>34460189.863906026</v>
      </c>
      <c r="AH299" s="104"/>
      <c r="AI299" s="104"/>
      <c r="AJ299" s="104"/>
      <c r="AK299" s="104"/>
    </row>
    <row r="300" spans="2:37" s="2" customFormat="1" ht="15" customHeight="1" x14ac:dyDescent="0.25">
      <c r="B300" s="32">
        <v>42826</v>
      </c>
      <c r="C300" s="33">
        <f t="shared" si="98"/>
        <v>2017</v>
      </c>
      <c r="D300" s="34">
        <f>'[1]IGP-DI'!C294</f>
        <v>-1.2426895002207061E-2</v>
      </c>
      <c r="E300" s="35">
        <f t="shared" si="88"/>
        <v>1.8665125127379092</v>
      </c>
      <c r="F300" s="35">
        <f t="shared" si="99"/>
        <v>2019.7909861742141</v>
      </c>
      <c r="G300" s="52"/>
      <c r="H300" s="37">
        <f>[1]Intangível!C90</f>
        <v>849870.3600000001</v>
      </c>
      <c r="I300" s="37">
        <f t="shared" si="90"/>
        <v>48663037.220199995</v>
      </c>
      <c r="J300" s="37">
        <f t="shared" si="89"/>
        <v>65115516.028096065</v>
      </c>
      <c r="K300" s="37">
        <f t="shared" si="93"/>
        <v>405525.31016833329</v>
      </c>
      <c r="L300" s="37">
        <f t="shared" si="93"/>
        <v>542629.30023413384</v>
      </c>
      <c r="M300" s="37">
        <f t="shared" si="106"/>
        <v>43864727.599186674</v>
      </c>
      <c r="N300" s="37">
        <f t="shared" si="100"/>
        <v>90435620.158513933</v>
      </c>
      <c r="O300" s="40">
        <f t="shared" si="107"/>
        <v>71699611.03019999</v>
      </c>
      <c r="P300" s="37">
        <f t="shared" si="101"/>
        <v>124328417.45063128</v>
      </c>
      <c r="Q300" s="37">
        <f t="shared" si="94"/>
        <v>27834883.431013316</v>
      </c>
      <c r="R300" s="37">
        <f t="shared" si="94"/>
        <v>33892797.292117342</v>
      </c>
      <c r="S300" s="37">
        <f t="shared" si="95"/>
        <v>518880.78029703972</v>
      </c>
      <c r="T300" s="37"/>
      <c r="U300" s="37"/>
      <c r="V300" s="37"/>
      <c r="W300" s="4"/>
      <c r="X300" s="20"/>
      <c r="Y300" s="38">
        <f t="shared" si="102"/>
        <v>265.31760294170414</v>
      </c>
      <c r="Z300" s="38">
        <f t="shared" si="103"/>
        <v>253.70580759559147</v>
      </c>
      <c r="AA300" s="38">
        <f t="shared" si="104"/>
        <v>519.0234105372956</v>
      </c>
      <c r="AB300" s="39"/>
      <c r="AC300" s="38">
        <f t="shared" si="105"/>
        <v>103.48085389851735</v>
      </c>
      <c r="AD300" s="22"/>
      <c r="AE300" s="31"/>
      <c r="AF300" s="38">
        <f t="shared" si="96"/>
        <v>90435620.158513933</v>
      </c>
      <c r="AG300" s="38">
        <f t="shared" si="97"/>
        <v>33892797.292117342</v>
      </c>
      <c r="AH300" s="104"/>
      <c r="AI300" s="104"/>
      <c r="AJ300" s="104"/>
      <c r="AK300" s="104"/>
    </row>
    <row r="301" spans="2:37" s="2" customFormat="1" ht="15" customHeight="1" x14ac:dyDescent="0.25">
      <c r="B301" s="32">
        <v>42856</v>
      </c>
      <c r="C301" s="33">
        <f t="shared" si="98"/>
        <v>2017</v>
      </c>
      <c r="D301" s="34">
        <f>'[1]IGP-DI'!C295</f>
        <v>-5.1239380549450431E-3</v>
      </c>
      <c r="E301" s="35">
        <f t="shared" si="88"/>
        <v>1.8544272049539057</v>
      </c>
      <c r="F301" s="35">
        <f t="shared" si="99"/>
        <v>2009.4417022771211</v>
      </c>
      <c r="G301" s="52"/>
      <c r="H301" s="37">
        <f>[1]Intangível!C91</f>
        <v>179044.77999999997</v>
      </c>
      <c r="I301" s="37">
        <f t="shared" si="90"/>
        <v>49513910.010199994</v>
      </c>
      <c r="J301" s="37">
        <f t="shared" si="89"/>
        <v>65147512.505809307</v>
      </c>
      <c r="K301" s="37">
        <f t="shared" si="93"/>
        <v>412615.91675166663</v>
      </c>
      <c r="L301" s="37">
        <f t="shared" si="93"/>
        <v>542895.93754841085</v>
      </c>
      <c r="M301" s="37">
        <f t="shared" si="106"/>
        <v>44270252.909355007</v>
      </c>
      <c r="N301" s="37">
        <f t="shared" si="100"/>
        <v>89847672.305239603</v>
      </c>
      <c r="O301" s="40">
        <f t="shared" si="107"/>
        <v>72549481.390199989</v>
      </c>
      <c r="P301" s="37">
        <f t="shared" si="101"/>
        <v>123622710.37145251</v>
      </c>
      <c r="Q301" s="37">
        <f t="shared" si="94"/>
        <v>28279228.480844982</v>
      </c>
      <c r="R301" s="37">
        <f t="shared" si="94"/>
        <v>33775038.066212907</v>
      </c>
      <c r="S301" s="37">
        <f t="shared" si="95"/>
        <v>517077.94890198455</v>
      </c>
      <c r="T301" s="37"/>
      <c r="U301" s="37"/>
      <c r="V301" s="37"/>
      <c r="W301" s="4"/>
      <c r="X301" s="20"/>
      <c r="Y301" s="38">
        <f t="shared" si="102"/>
        <v>268.78817722458342</v>
      </c>
      <c r="Z301" s="38">
        <f t="shared" si="103"/>
        <v>256.00567209254035</v>
      </c>
      <c r="AA301" s="38">
        <f t="shared" si="104"/>
        <v>524.79384931712377</v>
      </c>
      <c r="AB301" s="39"/>
      <c r="AC301" s="38">
        <f t="shared" si="105"/>
        <v>436.14864730088073</v>
      </c>
      <c r="AD301" s="22"/>
      <c r="AE301" s="31"/>
      <c r="AF301" s="38">
        <f t="shared" si="96"/>
        <v>89847672.305239603</v>
      </c>
      <c r="AG301" s="38">
        <f t="shared" si="97"/>
        <v>33775038.066212907</v>
      </c>
      <c r="AH301" s="104"/>
      <c r="AI301" s="104"/>
      <c r="AJ301" s="104"/>
      <c r="AK301" s="104"/>
    </row>
    <row r="302" spans="2:37" s="2" customFormat="1" ht="15" customHeight="1" x14ac:dyDescent="0.25">
      <c r="B302" s="32">
        <v>42887</v>
      </c>
      <c r="C302" s="33">
        <f t="shared" si="98"/>
        <v>2017</v>
      </c>
      <c r="D302" s="34">
        <f>'[1]IGP-DI'!C296</f>
        <v>-9.608867332027593E-3</v>
      </c>
      <c r="E302" s="35">
        <f t="shared" si="88"/>
        <v>1.8337377418175664</v>
      </c>
      <c r="F302" s="35">
        <f t="shared" si="99"/>
        <v>1990.1332435484965</v>
      </c>
      <c r="G302" s="52"/>
      <c r="H302" s="37">
        <f>[1]Intangível!C92</f>
        <v>139549.09</v>
      </c>
      <c r="I302" s="37">
        <f t="shared" si="90"/>
        <v>49645801.460199997</v>
      </c>
      <c r="J302" s="37">
        <f t="shared" si="89"/>
        <v>64904385.63497784</v>
      </c>
      <c r="K302" s="37">
        <f t="shared" si="93"/>
        <v>413715.01216833328</v>
      </c>
      <c r="L302" s="37">
        <f t="shared" si="93"/>
        <v>540869.88029148197</v>
      </c>
      <c r="M302" s="37">
        <f t="shared" si="106"/>
        <v>44682868.826106675</v>
      </c>
      <c r="N302" s="37">
        <f t="shared" si="100"/>
        <v>89927412.57036069</v>
      </c>
      <c r="O302" s="40">
        <f t="shared" si="107"/>
        <v>72728526.17019999</v>
      </c>
      <c r="P302" s="37">
        <f t="shared" si="101"/>
        <v>123167402.62696299</v>
      </c>
      <c r="Q302" s="37">
        <f t="shared" si="94"/>
        <v>28045657.344093315</v>
      </c>
      <c r="R302" s="37">
        <f t="shared" si="94"/>
        <v>33239990.056602299</v>
      </c>
      <c r="S302" s="37">
        <f t="shared" si="95"/>
        <v>508886.64718291105</v>
      </c>
      <c r="T302" s="37"/>
      <c r="U302" s="37"/>
      <c r="V302" s="37"/>
      <c r="W302" s="4"/>
      <c r="X302" s="20"/>
      <c r="Y302" s="38">
        <f t="shared" si="102"/>
        <v>269.16425576246496</v>
      </c>
      <c r="Z302" s="38">
        <f t="shared" si="103"/>
        <v>253.24777852785436</v>
      </c>
      <c r="AA302" s="38">
        <f t="shared" si="104"/>
        <v>522.4120342903193</v>
      </c>
      <c r="AB302" s="39"/>
      <c r="AC302" s="38">
        <f t="shared" si="105"/>
        <v>452.96533681118296</v>
      </c>
      <c r="AD302" s="22"/>
      <c r="AE302" s="31"/>
      <c r="AF302" s="38">
        <f t="shared" si="96"/>
        <v>89927412.57036069</v>
      </c>
      <c r="AG302" s="38">
        <f t="shared" si="97"/>
        <v>33239990.056602299</v>
      </c>
      <c r="AH302" s="104"/>
      <c r="AI302" s="104"/>
      <c r="AJ302" s="104"/>
      <c r="AK302" s="104"/>
    </row>
    <row r="303" spans="2:37" s="2" customFormat="1" ht="15" customHeight="1" x14ac:dyDescent="0.25">
      <c r="B303" s="32">
        <v>42917</v>
      </c>
      <c r="C303" s="33">
        <f t="shared" si="98"/>
        <v>2017</v>
      </c>
      <c r="D303" s="34">
        <f>'[1]IGP-DI'!C297</f>
        <v>-2.9525380682772218E-3</v>
      </c>
      <c r="E303" s="35">
        <f t="shared" si="88"/>
        <v>1.8235628488091709</v>
      </c>
      <c r="F303" s="35">
        <f>(1+D303)*F302</f>
        <v>1984.2572993859756</v>
      </c>
      <c r="G303" s="52"/>
      <c r="H303" s="37">
        <f>[1]Intangível!C93</f>
        <v>171622.93</v>
      </c>
      <c r="I303" s="37">
        <f t="shared" si="90"/>
        <v>48632782.850199997</v>
      </c>
      <c r="J303" s="37">
        <f t="shared" si="89"/>
        <v>62305429.293962605</v>
      </c>
      <c r="K303" s="37">
        <f t="shared" si="93"/>
        <v>405273.19041833328</v>
      </c>
      <c r="L303" s="37">
        <f t="shared" si="93"/>
        <v>519211.91078302171</v>
      </c>
      <c r="M303" s="37">
        <f t="shared" si="106"/>
        <v>45096583.838275008</v>
      </c>
      <c r="N303" s="37">
        <f t="shared" si="100"/>
        <v>89598984.726827458</v>
      </c>
      <c r="O303" s="40">
        <f t="shared" si="107"/>
        <v>72868075.260199994</v>
      </c>
      <c r="P303" s="37">
        <f t="shared" si="101"/>
        <v>122122111.57679796</v>
      </c>
      <c r="Q303" s="37">
        <f t="shared" si="94"/>
        <v>27771491.421924986</v>
      </c>
      <c r="R303" s="37">
        <f t="shared" si="94"/>
        <v>32523126.849970505</v>
      </c>
      <c r="S303" s="37">
        <f t="shared" si="95"/>
        <v>497911.85106863891</v>
      </c>
      <c r="T303" s="37"/>
      <c r="U303" s="37"/>
      <c r="V303" s="37"/>
      <c r="W303" s="4"/>
      <c r="X303" s="20"/>
      <c r="Y303" s="38">
        <f t="shared" si="102"/>
        <v>260.89303943149235</v>
      </c>
      <c r="Z303" s="38">
        <f t="shared" si="103"/>
        <v>250.19020846103743</v>
      </c>
      <c r="AA303" s="38">
        <f t="shared" si="104"/>
        <v>511.08324789252981</v>
      </c>
      <c r="AB303" s="39"/>
      <c r="AC303" s="38">
        <f t="shared" si="105"/>
        <v>424.84634362676888</v>
      </c>
      <c r="AD303" s="22"/>
      <c r="AE303" s="31"/>
      <c r="AF303" s="38">
        <f t="shared" si="96"/>
        <v>89598984.726827458</v>
      </c>
      <c r="AG303" s="38">
        <f t="shared" si="97"/>
        <v>32523126.849970505</v>
      </c>
      <c r="AH303" s="104"/>
      <c r="AI303" s="104"/>
      <c r="AJ303" s="104"/>
      <c r="AK303" s="104"/>
    </row>
    <row r="304" spans="2:37" s="2" customFormat="1" ht="15" customHeight="1" x14ac:dyDescent="0.25">
      <c r="B304" s="32">
        <v>42948</v>
      </c>
      <c r="C304" s="33">
        <f t="shared" si="98"/>
        <v>2017</v>
      </c>
      <c r="D304" s="34">
        <f>'[1]IGP-DI'!C298</f>
        <v>2.3866573887199038E-3</v>
      </c>
      <c r="E304" s="35">
        <f t="shared" si="88"/>
        <v>1.8211184458910639</v>
      </c>
      <c r="F304" s="35">
        <f t="shared" si="99"/>
        <v>1988.9930417306764</v>
      </c>
      <c r="G304" s="52"/>
      <c r="H304" s="37">
        <f>[1]Intangível!C94</f>
        <v>270377.61</v>
      </c>
      <c r="I304" s="37">
        <f t="shared" si="90"/>
        <v>48451589.640200004</v>
      </c>
      <c r="J304" s="37">
        <f t="shared" si="89"/>
        <v>61649203.943513371</v>
      </c>
      <c r="K304" s="37">
        <f t="shared" si="93"/>
        <v>403763.24700166669</v>
      </c>
      <c r="L304" s="37">
        <f t="shared" si="93"/>
        <v>513743.36619594478</v>
      </c>
      <c r="M304" s="37">
        <f t="shared" si="106"/>
        <v>45501857.028693341</v>
      </c>
      <c r="N304" s="37">
        <f t="shared" si="100"/>
        <v>89852119.231393442</v>
      </c>
      <c r="O304" s="40">
        <f t="shared" si="107"/>
        <v>73039698.190200001</v>
      </c>
      <c r="P304" s="37">
        <f t="shared" si="101"/>
        <v>121932657.60015486</v>
      </c>
      <c r="Q304" s="37">
        <f t="shared" si="94"/>
        <v>27537841.16150666</v>
      </c>
      <c r="R304" s="37">
        <f t="shared" si="94"/>
        <v>32080538.36876142</v>
      </c>
      <c r="S304" s="37">
        <f t="shared" si="95"/>
        <v>491136.05577204761</v>
      </c>
      <c r="T304" s="37"/>
      <c r="U304" s="37"/>
      <c r="V304" s="37"/>
      <c r="W304" s="4"/>
      <c r="X304" s="20"/>
      <c r="Y304" s="38">
        <f t="shared" si="102"/>
        <v>258.90965166408694</v>
      </c>
      <c r="Z304" s="38">
        <f t="shared" si="103"/>
        <v>247.51631551212066</v>
      </c>
      <c r="AA304" s="38">
        <f t="shared" si="104"/>
        <v>506.42596717620756</v>
      </c>
      <c r="AB304" s="39"/>
      <c r="AC304" s="38">
        <f t="shared" si="105"/>
        <v>370.16460123154513</v>
      </c>
      <c r="AD304" s="22"/>
      <c r="AE304" s="31"/>
      <c r="AF304" s="38">
        <f t="shared" si="96"/>
        <v>89852119.231393442</v>
      </c>
      <c r="AG304" s="38">
        <f t="shared" si="97"/>
        <v>32080538.36876142</v>
      </c>
      <c r="AH304" s="104"/>
      <c r="AI304" s="104"/>
      <c r="AJ304" s="104"/>
      <c r="AK304" s="104"/>
    </row>
    <row r="305" spans="2:37" s="2" customFormat="1" ht="15" customHeight="1" x14ac:dyDescent="0.25">
      <c r="B305" s="32">
        <v>42979</v>
      </c>
      <c r="C305" s="33">
        <f t="shared" si="98"/>
        <v>2017</v>
      </c>
      <c r="D305" s="34">
        <f>'[1]IGP-DI'!C299</f>
        <v>6.1880216235232766E-3</v>
      </c>
      <c r="E305" s="35">
        <f t="shared" si="88"/>
        <v>1.8072300032440536</v>
      </c>
      <c r="F305" s="35">
        <f t="shared" si="99"/>
        <v>2001.3009736819431</v>
      </c>
      <c r="G305" s="52"/>
      <c r="H305" s="37">
        <f>[1]Intangível!C95</f>
        <v>524977.23</v>
      </c>
      <c r="I305" s="37">
        <f t="shared" si="90"/>
        <v>48594071.280200005</v>
      </c>
      <c r="J305" s="37">
        <f t="shared" si="89"/>
        <v>61834448.670212381</v>
      </c>
      <c r="K305" s="37">
        <f t="shared" si="93"/>
        <v>404950.5940016667</v>
      </c>
      <c r="L305" s="37">
        <f t="shared" si="93"/>
        <v>515287.07225176983</v>
      </c>
      <c r="M305" s="37">
        <f t="shared" si="106"/>
        <v>45905620.275695011</v>
      </c>
      <c r="N305" s="37">
        <f t="shared" si="100"/>
        <v>90581534.951245978</v>
      </c>
      <c r="O305" s="40">
        <f t="shared" si="107"/>
        <v>73310075.8002</v>
      </c>
      <c r="P305" s="37">
        <f t="shared" si="101"/>
        <v>122494691.98706317</v>
      </c>
      <c r="Q305" s="37">
        <f t="shared" si="94"/>
        <v>27404455.524504989</v>
      </c>
      <c r="R305" s="37">
        <f t="shared" si="94"/>
        <v>31913157.035817191</v>
      </c>
      <c r="S305" s="37">
        <f t="shared" si="95"/>
        <v>488573.53619313223</v>
      </c>
      <c r="T305" s="37"/>
      <c r="U305" s="37"/>
      <c r="V305" s="37"/>
      <c r="W305" s="4"/>
      <c r="X305" s="20"/>
      <c r="Y305" s="38">
        <f t="shared" si="102"/>
        <v>259.06931871586875</v>
      </c>
      <c r="Z305" s="38">
        <f t="shared" si="103"/>
        <v>245.63863520005643</v>
      </c>
      <c r="AA305" s="38">
        <f t="shared" si="104"/>
        <v>504.70795391592515</v>
      </c>
      <c r="AB305" s="39"/>
      <c r="AC305" s="38">
        <f t="shared" si="105"/>
        <v>240.76674397423369</v>
      </c>
      <c r="AD305" s="22"/>
      <c r="AE305" s="31"/>
      <c r="AF305" s="38">
        <f t="shared" si="96"/>
        <v>90581534.951245978</v>
      </c>
      <c r="AG305" s="38">
        <f t="shared" si="97"/>
        <v>31913157.035817191</v>
      </c>
      <c r="AH305" s="104"/>
      <c r="AI305" s="104"/>
      <c r="AJ305" s="104"/>
      <c r="AK305" s="104"/>
    </row>
    <row r="306" spans="2:37" s="2" customFormat="1" ht="15" customHeight="1" x14ac:dyDescent="0.25">
      <c r="B306" s="32">
        <v>43009</v>
      </c>
      <c r="C306" s="33">
        <f t="shared" si="98"/>
        <v>2017</v>
      </c>
      <c r="D306" s="34">
        <f>'[1]IGP-DI'!C300</f>
        <v>9.7556559390876707E-4</v>
      </c>
      <c r="E306" s="35">
        <f t="shared" si="88"/>
        <v>1.7881204462500686</v>
      </c>
      <c r="F306" s="35">
        <f t="shared" si="99"/>
        <v>2003.2533740549234</v>
      </c>
      <c r="G306" s="52"/>
      <c r="H306" s="37">
        <f>[1]Intangível!C96</f>
        <v>253511.47000000003</v>
      </c>
      <c r="I306" s="37">
        <f t="shared" si="90"/>
        <v>49139533.900200002</v>
      </c>
      <c r="J306" s="37">
        <f t="shared" si="89"/>
        <v>62782329.187549546</v>
      </c>
      <c r="K306" s="37">
        <f t="shared" si="93"/>
        <v>409496.115835</v>
      </c>
      <c r="L306" s="37">
        <f t="shared" si="93"/>
        <v>523186.0765629129</v>
      </c>
      <c r="M306" s="37">
        <f t="shared" si="106"/>
        <v>46310570.869696677</v>
      </c>
      <c r="N306" s="37">
        <f t="shared" si="100"/>
        <v>91660531.128013402</v>
      </c>
      <c r="O306" s="40">
        <f t="shared" si="107"/>
        <v>73835053.030200005</v>
      </c>
      <c r="P306" s="37">
        <f t="shared" si="101"/>
        <v>123780917.59029704</v>
      </c>
      <c r="Q306" s="37">
        <f t="shared" si="94"/>
        <v>27524482.160503328</v>
      </c>
      <c r="R306" s="37">
        <f t="shared" si="94"/>
        <v>32120386.462283641</v>
      </c>
      <c r="S306" s="37">
        <f t="shared" si="95"/>
        <v>491746.10898429656</v>
      </c>
      <c r="T306" s="37"/>
      <c r="U306" s="37"/>
      <c r="V306" s="37"/>
      <c r="W306" s="4"/>
      <c r="X306" s="20"/>
      <c r="Y306" s="38">
        <f t="shared" si="102"/>
        <v>261.422986069091</v>
      </c>
      <c r="Z306" s="38">
        <f t="shared" si="103"/>
        <v>245.71322127505613</v>
      </c>
      <c r="AA306" s="38">
        <f t="shared" si="104"/>
        <v>507.13620734414712</v>
      </c>
      <c r="AB306" s="39"/>
      <c r="AC306" s="38">
        <f t="shared" si="105"/>
        <v>380.46287168209722</v>
      </c>
      <c r="AD306" s="22"/>
      <c r="AE306" s="31"/>
      <c r="AF306" s="38">
        <f t="shared" si="96"/>
        <v>91660531.128013402</v>
      </c>
      <c r="AG306" s="38">
        <f t="shared" si="97"/>
        <v>32120386.462283641</v>
      </c>
      <c r="AH306" s="104"/>
      <c r="AI306" s="104"/>
      <c r="AJ306" s="104"/>
      <c r="AK306" s="104"/>
    </row>
    <row r="307" spans="2:37" s="2" customFormat="1" ht="15" customHeight="1" x14ac:dyDescent="0.25">
      <c r="B307" s="32">
        <v>43040</v>
      </c>
      <c r="C307" s="33">
        <f t="shared" si="98"/>
        <v>2017</v>
      </c>
      <c r="D307" s="34">
        <f>'[1]IGP-DI'!C301</f>
        <v>8.0199102106883746E-3</v>
      </c>
      <c r="E307" s="35">
        <f t="shared" si="88"/>
        <v>1.7891162110996737</v>
      </c>
      <c r="F307" s="35">
        <f t="shared" si="99"/>
        <v>2019.3192862441024</v>
      </c>
      <c r="G307" s="52"/>
      <c r="H307" s="37">
        <f>[1]Intangível!C97</f>
        <v>148318.86999999997</v>
      </c>
      <c r="I307" s="37">
        <f t="shared" si="90"/>
        <v>49193297.950200006</v>
      </c>
      <c r="J307" s="37">
        <f t="shared" si="89"/>
        <v>62740163.80909048</v>
      </c>
      <c r="K307" s="37">
        <f t="shared" si="93"/>
        <v>409944.14958500006</v>
      </c>
      <c r="L307" s="37">
        <f t="shared" si="93"/>
        <v>522834.69840908732</v>
      </c>
      <c r="M307" s="37">
        <f t="shared" si="106"/>
        <v>46720066.98553168</v>
      </c>
      <c r="N307" s="37">
        <f t="shared" si="100"/>
        <v>92273648.467399716</v>
      </c>
      <c r="O307" s="40">
        <f t="shared" si="107"/>
        <v>74088564.500200003</v>
      </c>
      <c r="P307" s="37">
        <f t="shared" si="101"/>
        <v>124155432.78174838</v>
      </c>
      <c r="Q307" s="37">
        <f t="shared" si="94"/>
        <v>27368497.514668323</v>
      </c>
      <c r="R307" s="37">
        <f t="shared" si="94"/>
        <v>31881784.314348668</v>
      </c>
      <c r="S307" s="37">
        <f t="shared" si="95"/>
        <v>488093.23643931362</v>
      </c>
      <c r="T307" s="37"/>
      <c r="U307" s="37"/>
      <c r="V307" s="37"/>
      <c r="W307" s="4"/>
      <c r="X307" s="20"/>
      <c r="Y307" s="38">
        <f t="shared" si="102"/>
        <v>260.99279560966448</v>
      </c>
      <c r="Z307" s="38">
        <f t="shared" si="103"/>
        <v>243.65027547730043</v>
      </c>
      <c r="AA307" s="38">
        <f t="shared" si="104"/>
        <v>504.64307108696494</v>
      </c>
      <c r="AB307" s="39"/>
      <c r="AC307" s="38">
        <f t="shared" si="105"/>
        <v>430.604074362463</v>
      </c>
      <c r="AD307" s="22"/>
      <c r="AE307" s="31"/>
      <c r="AF307" s="38">
        <f t="shared" si="96"/>
        <v>92273648.467399716</v>
      </c>
      <c r="AG307" s="38">
        <f t="shared" si="97"/>
        <v>31881784.314348668</v>
      </c>
      <c r="AH307" s="104"/>
      <c r="AI307" s="104"/>
      <c r="AJ307" s="104"/>
      <c r="AK307" s="104"/>
    </row>
    <row r="308" spans="2:37" s="26" customFormat="1" ht="15" customHeight="1" x14ac:dyDescent="0.25">
      <c r="B308" s="41">
        <v>43070</v>
      </c>
      <c r="C308" s="33">
        <f t="shared" si="98"/>
        <v>2017</v>
      </c>
      <c r="D308" s="34">
        <f>'[1]IGP-DI'!C302</f>
        <v>7.4131140338664636E-3</v>
      </c>
      <c r="E308" s="43">
        <f t="shared" si="88"/>
        <v>1.7836592714324866</v>
      </c>
      <c r="F308" s="43">
        <f t="shared" si="99"/>
        <v>2034.2887303838158</v>
      </c>
      <c r="G308" s="44">
        <f>F308/F296-1</f>
        <v>-4.1853288702056179E-3</v>
      </c>
      <c r="H308" s="37">
        <f>[1]Intangível!C98</f>
        <v>2372566.58</v>
      </c>
      <c r="I308" s="37">
        <f t="shared" si="90"/>
        <v>48774047.190200001</v>
      </c>
      <c r="J308" s="40">
        <f t="shared" si="89"/>
        <v>62377394.637502365</v>
      </c>
      <c r="K308" s="37">
        <f t="shared" si="93"/>
        <v>406450.39325166668</v>
      </c>
      <c r="L308" s="40">
        <f t="shared" si="93"/>
        <v>519811.62197918637</v>
      </c>
      <c r="M308" s="37">
        <f t="shared" si="106"/>
        <v>47130011.135116681</v>
      </c>
      <c r="N308" s="40">
        <f t="shared" si="100"/>
        <v>93540702.628666237</v>
      </c>
      <c r="O308" s="40">
        <f t="shared" si="107"/>
        <v>74236883.370200008</v>
      </c>
      <c r="P308" s="40">
        <f t="shared" si="101"/>
        <v>125300656.57884713</v>
      </c>
      <c r="Q308" s="37">
        <f t="shared" si="94"/>
        <v>27106872.235083327</v>
      </c>
      <c r="R308" s="40">
        <f t="shared" si="94"/>
        <v>31759953.950180888</v>
      </c>
      <c r="S308" s="40">
        <f t="shared" si="95"/>
        <v>486228.07807311544</v>
      </c>
      <c r="T308" s="40">
        <f t="shared" ref="T308" si="114">SUM(S297:S308)</f>
        <v>6086066.7798254006</v>
      </c>
      <c r="U308" s="40">
        <f>SUM(L297:L308)</f>
        <v>6420056.8844411084</v>
      </c>
      <c r="V308" s="40">
        <f t="shared" ref="V308" si="115">T308+U308</f>
        <v>12506123.664266508</v>
      </c>
      <c r="W308" s="49"/>
      <c r="X308" s="50"/>
      <c r="Y308" s="38">
        <f t="shared" si="102"/>
        <v>257.41923306542901</v>
      </c>
      <c r="Z308" s="38">
        <f t="shared" si="103"/>
        <v>240.78811180845548</v>
      </c>
      <c r="AA308" s="38">
        <f t="shared" si="104"/>
        <v>498.20734487388449</v>
      </c>
      <c r="AB308" s="39"/>
      <c r="AC308" s="38">
        <f t="shared" si="105"/>
        <v>-676.72650345919965</v>
      </c>
      <c r="AD308" s="51"/>
      <c r="AE308" s="31"/>
      <c r="AF308" s="38">
        <f t="shared" si="96"/>
        <v>93540702.628666237</v>
      </c>
      <c r="AG308" s="38">
        <f t="shared" si="97"/>
        <v>31759953.950180888</v>
      </c>
      <c r="AH308" s="104"/>
      <c r="AI308" s="104"/>
      <c r="AJ308" s="104"/>
      <c r="AK308" s="104"/>
    </row>
    <row r="309" spans="2:37" s="2" customFormat="1" ht="15" customHeight="1" x14ac:dyDescent="0.25">
      <c r="B309" s="32">
        <v>43101</v>
      </c>
      <c r="C309" s="33">
        <f t="shared" si="98"/>
        <v>2018</v>
      </c>
      <c r="D309" s="34">
        <f>'[1]IGP-DI'!C303</f>
        <v>5.7646180825350335E-3</v>
      </c>
      <c r="E309" s="45">
        <f t="shared" si="88"/>
        <v>1.7678664453351709</v>
      </c>
      <c r="F309" s="45">
        <f t="shared" si="99"/>
        <v>2046.0156279840837</v>
      </c>
      <c r="G309" s="52"/>
      <c r="H309" s="46">
        <f>[1]Intangível!C99</f>
        <v>266638.87000000011</v>
      </c>
      <c r="I309" s="46">
        <f t="shared" si="90"/>
        <v>49532300.690200001</v>
      </c>
      <c r="J309" s="46">
        <f t="shared" si="89"/>
        <v>62350575.571559399</v>
      </c>
      <c r="K309" s="46">
        <f t="shared" si="93"/>
        <v>412769.17241833336</v>
      </c>
      <c r="L309" s="46">
        <f t="shared" si="93"/>
        <v>519588.129762995</v>
      </c>
      <c r="M309" s="46">
        <f t="shared" si="106"/>
        <v>47536461.528368346</v>
      </c>
      <c r="N309" s="46">
        <f t="shared" si="100"/>
        <v>94757795.568869591</v>
      </c>
      <c r="O309" s="47">
        <f t="shared" si="107"/>
        <v>76609449.950200006</v>
      </c>
      <c r="P309" s="46">
        <f t="shared" si="101"/>
        <v>128619679.32119493</v>
      </c>
      <c r="Q309" s="46">
        <f t="shared" si="94"/>
        <v>29072988.42183166</v>
      </c>
      <c r="R309" s="46">
        <f t="shared" si="94"/>
        <v>33861883.752325341</v>
      </c>
      <c r="S309" s="46">
        <f t="shared" si="95"/>
        <v>518407.51037155179</v>
      </c>
      <c r="T309" s="46"/>
      <c r="U309" s="46"/>
      <c r="V309" s="46"/>
      <c r="W309" s="4"/>
      <c r="X309" s="20"/>
      <c r="Y309" s="38">
        <f t="shared" si="102"/>
        <v>255.41513453941349</v>
      </c>
      <c r="Z309" s="38">
        <f t="shared" si="103"/>
        <v>254.83477474396773</v>
      </c>
      <c r="AA309" s="38">
        <f t="shared" si="104"/>
        <v>510.24990928338121</v>
      </c>
      <c r="AB309" s="39"/>
      <c r="AC309" s="38">
        <f t="shared" si="105"/>
        <v>379.17762538507122</v>
      </c>
      <c r="AD309" s="22"/>
      <c r="AE309" s="4"/>
      <c r="AF309" s="38">
        <f t="shared" si="96"/>
        <v>94757795.568869591</v>
      </c>
      <c r="AG309" s="38">
        <f t="shared" si="97"/>
        <v>33861883.752325341</v>
      </c>
      <c r="AH309" s="104"/>
      <c r="AI309" s="104"/>
      <c r="AJ309" s="104"/>
      <c r="AK309" s="104"/>
    </row>
    <row r="310" spans="2:37" s="2" customFormat="1" ht="15" customHeight="1" x14ac:dyDescent="0.25">
      <c r="B310" s="32">
        <v>43132</v>
      </c>
      <c r="C310" s="33">
        <f t="shared" si="98"/>
        <v>2018</v>
      </c>
      <c r="D310" s="34">
        <f>'[1]IGP-DI'!C304</f>
        <v>1.5374796936644675E-3</v>
      </c>
      <c r="E310" s="45">
        <f t="shared" si="88"/>
        <v>1.7532922256166845</v>
      </c>
      <c r="F310" s="45">
        <f t="shared" si="99"/>
        <v>2049.1613354650294</v>
      </c>
      <c r="G310" s="52"/>
      <c r="H310" s="46">
        <f>[1]Intangível!C100</f>
        <v>550440.35000000009</v>
      </c>
      <c r="I310" s="46">
        <f t="shared" si="90"/>
        <v>49642408.360199995</v>
      </c>
      <c r="J310" s="46">
        <f t="shared" si="89"/>
        <v>62701452.512079135</v>
      </c>
      <c r="K310" s="46">
        <f t="shared" si="93"/>
        <v>413686.73633499997</v>
      </c>
      <c r="L310" s="46">
        <f t="shared" si="93"/>
        <v>522512.10426732613</v>
      </c>
      <c r="M310" s="46">
        <f t="shared" si="106"/>
        <v>47949230.70078668</v>
      </c>
      <c r="N310" s="46">
        <f t="shared" si="100"/>
        <v>95826621.427558348</v>
      </c>
      <c r="O310" s="47">
        <f t="shared" si="107"/>
        <v>76876088.820200011</v>
      </c>
      <c r="P310" s="46">
        <f t="shared" si="101"/>
        <v>129629298.59163126</v>
      </c>
      <c r="Q310" s="46">
        <f t="shared" si="94"/>
        <v>28926858.119413331</v>
      </c>
      <c r="R310" s="46">
        <f t="shared" si="94"/>
        <v>33802677.164072916</v>
      </c>
      <c r="S310" s="46">
        <f t="shared" si="95"/>
        <v>517501.08885531157</v>
      </c>
      <c r="T310" s="46"/>
      <c r="U310" s="46"/>
      <c r="V310" s="46"/>
      <c r="W310" s="4"/>
      <c r="X310" s="20"/>
      <c r="Y310" s="38">
        <f t="shared" si="102"/>
        <v>255.38030947600896</v>
      </c>
      <c r="Z310" s="38">
        <f t="shared" si="103"/>
        <v>252.93115154022533</v>
      </c>
      <c r="AA310" s="38">
        <f t="shared" si="104"/>
        <v>508.31146101623426</v>
      </c>
      <c r="AB310" s="39"/>
      <c r="AC310" s="38">
        <f t="shared" si="105"/>
        <v>239.28108682386176</v>
      </c>
      <c r="AD310" s="22"/>
      <c r="AE310" s="4"/>
      <c r="AF310" s="38">
        <f t="shared" si="96"/>
        <v>95826621.427558348</v>
      </c>
      <c r="AG310" s="38">
        <f t="shared" si="97"/>
        <v>33802677.164072916</v>
      </c>
      <c r="AH310" s="104"/>
      <c r="AI310" s="104"/>
      <c r="AJ310" s="104"/>
      <c r="AK310" s="104"/>
    </row>
    <row r="311" spans="2:37" s="2" customFormat="1" ht="15" customHeight="1" x14ac:dyDescent="0.25">
      <c r="B311" s="32">
        <v>43160</v>
      </c>
      <c r="C311" s="33">
        <f t="shared" si="98"/>
        <v>2018</v>
      </c>
      <c r="D311" s="34">
        <f>'[1]IGP-DI'!C305</f>
        <v>5.6252143755477491E-3</v>
      </c>
      <c r="E311" s="45">
        <f t="shared" si="88"/>
        <v>1.7564930050751166</v>
      </c>
      <c r="F311" s="45">
        <f t="shared" si="99"/>
        <v>2060.6883072671039</v>
      </c>
      <c r="G311" s="52"/>
      <c r="H311" s="46">
        <f>[1]Intangível!C101</f>
        <v>234436.99000000002</v>
      </c>
      <c r="I311" s="46">
        <f t="shared" si="90"/>
        <v>50197296.440199994</v>
      </c>
      <c r="J311" s="46">
        <f t="shared" si="89"/>
        <v>63356939.533371069</v>
      </c>
      <c r="K311" s="46">
        <f t="shared" si="93"/>
        <v>418310.80366833328</v>
      </c>
      <c r="L311" s="46">
        <f t="shared" si="93"/>
        <v>527974.49611142557</v>
      </c>
      <c r="M311" s="46">
        <f t="shared" si="106"/>
        <v>48362917.437121682</v>
      </c>
      <c r="N311" s="46">
        <f t="shared" si="100"/>
        <v>96497268.368133023</v>
      </c>
      <c r="O311" s="47">
        <f t="shared" si="107"/>
        <v>77426529.170200005</v>
      </c>
      <c r="P311" s="46">
        <f t="shared" si="101"/>
        <v>130379887.64678055</v>
      </c>
      <c r="Q311" s="46">
        <f t="shared" si="94"/>
        <v>29063611.733078323</v>
      </c>
      <c r="R311" s="46">
        <f t="shared" si="94"/>
        <v>33882619.278647527</v>
      </c>
      <c r="S311" s="46">
        <f t="shared" si="95"/>
        <v>518724.96030007768</v>
      </c>
      <c r="T311" s="46"/>
      <c r="U311" s="46"/>
      <c r="V311" s="46"/>
      <c r="W311" s="4"/>
      <c r="X311" s="20"/>
      <c r="Y311" s="38">
        <f t="shared" si="102"/>
        <v>257.65394211462069</v>
      </c>
      <c r="Z311" s="38">
        <f t="shared" si="103"/>
        <v>253.14012680331979</v>
      </c>
      <c r="AA311" s="38">
        <f t="shared" si="104"/>
        <v>510.79406891794048</v>
      </c>
      <c r="AB311" s="39"/>
      <c r="AC311" s="38">
        <f t="shared" si="105"/>
        <v>396.38775744671716</v>
      </c>
      <c r="AD311" s="22"/>
      <c r="AE311" s="4"/>
      <c r="AF311" s="38">
        <f t="shared" si="96"/>
        <v>96497268.368133023</v>
      </c>
      <c r="AG311" s="38">
        <f t="shared" si="97"/>
        <v>33882619.278647527</v>
      </c>
      <c r="AH311" s="104"/>
      <c r="AI311" s="104"/>
      <c r="AJ311" s="104"/>
      <c r="AK311" s="104"/>
    </row>
    <row r="312" spans="2:37" s="2" customFormat="1" ht="15" customHeight="1" x14ac:dyDescent="0.25">
      <c r="B312" s="32">
        <v>43191</v>
      </c>
      <c r="C312" s="33">
        <f t="shared" si="98"/>
        <v>2018</v>
      </c>
      <c r="D312" s="34">
        <f>'[1]IGP-DI'!C306</f>
        <v>9.2546974600744569E-3</v>
      </c>
      <c r="E312" s="45">
        <f t="shared" si="88"/>
        <v>1.7603928142699266</v>
      </c>
      <c r="F312" s="45">
        <f t="shared" si="99"/>
        <v>2079.7593541103738</v>
      </c>
      <c r="G312" s="52"/>
      <c r="H312" s="46">
        <f>[1]Intangível!C102</f>
        <v>296880.55</v>
      </c>
      <c r="I312" s="46">
        <f t="shared" si="90"/>
        <v>50294040.580199994</v>
      </c>
      <c r="J312" s="46">
        <f t="shared" si="89"/>
        <v>63707235.120877348</v>
      </c>
      <c r="K312" s="46">
        <f t="shared" si="93"/>
        <v>419117.00483499997</v>
      </c>
      <c r="L312" s="46">
        <f t="shared" si="93"/>
        <v>530893.62600731128</v>
      </c>
      <c r="M312" s="46">
        <f t="shared" si="106"/>
        <v>48781228.240790017</v>
      </c>
      <c r="N312" s="46">
        <f t="shared" si="100"/>
        <v>97571030.6551954</v>
      </c>
      <c r="O312" s="47">
        <f t="shared" si="107"/>
        <v>77660966.1602</v>
      </c>
      <c r="P312" s="46">
        <f t="shared" si="101"/>
        <v>131349058.21337983</v>
      </c>
      <c r="Q312" s="46">
        <f t="shared" si="94"/>
        <v>28879737.919409983</v>
      </c>
      <c r="R312" s="46">
        <f t="shared" si="94"/>
        <v>33778027.55818443</v>
      </c>
      <c r="S312" s="46">
        <f t="shared" si="95"/>
        <v>517123.71644113178</v>
      </c>
      <c r="T312" s="46"/>
      <c r="U312" s="46"/>
      <c r="V312" s="46"/>
      <c r="W312" s="4"/>
      <c r="X312" s="20"/>
      <c r="Y312" s="38">
        <f t="shared" si="102"/>
        <v>257.62927082911693</v>
      </c>
      <c r="Z312" s="38">
        <f t="shared" si="103"/>
        <v>250.94708142782838</v>
      </c>
      <c r="AA312" s="38">
        <f t="shared" si="104"/>
        <v>508.57635225694531</v>
      </c>
      <c r="AB312" s="39"/>
      <c r="AC312" s="38">
        <f t="shared" si="105"/>
        <v>364.50771802777138</v>
      </c>
      <c r="AD312" s="22"/>
      <c r="AF312" s="38">
        <f t="shared" si="96"/>
        <v>97571030.6551954</v>
      </c>
      <c r="AG312" s="38">
        <f t="shared" si="97"/>
        <v>33778027.55818443</v>
      </c>
      <c r="AH312" s="104"/>
      <c r="AI312" s="104"/>
      <c r="AJ312" s="104"/>
      <c r="AK312" s="104"/>
    </row>
    <row r="313" spans="2:37" s="2" customFormat="1" ht="15" customHeight="1" x14ac:dyDescent="0.25">
      <c r="B313" s="32">
        <v>43221</v>
      </c>
      <c r="C313" s="33">
        <f t="shared" si="98"/>
        <v>2018</v>
      </c>
      <c r="D313" s="34">
        <f>'[1]IGP-DI'!C307</f>
        <v>1.640957087282402E-2</v>
      </c>
      <c r="E313" s="45">
        <f t="shared" si="88"/>
        <v>1.7695351111622502</v>
      </c>
      <c r="F313" s="45">
        <f t="shared" si="99"/>
        <v>2113.8873126300668</v>
      </c>
      <c r="G313" s="52"/>
      <c r="H313" s="46">
        <f>[1]Intangível!C103</f>
        <v>235159.52000000002</v>
      </c>
      <c r="I313" s="46">
        <f t="shared" si="90"/>
        <v>49976860.700199991</v>
      </c>
      <c r="J313" s="46">
        <f t="shared" si="89"/>
        <v>63515466.829111427</v>
      </c>
      <c r="K313" s="46">
        <f t="shared" si="93"/>
        <v>416473.83916833327</v>
      </c>
      <c r="L313" s="46">
        <f t="shared" si="93"/>
        <v>529295.55690926185</v>
      </c>
      <c r="M313" s="46">
        <f t="shared" si="106"/>
        <v>49200345.245625019</v>
      </c>
      <c r="N313" s="46">
        <f t="shared" si="100"/>
        <v>99009827.910676375</v>
      </c>
      <c r="O313" s="47">
        <f t="shared" si="107"/>
        <v>77957846.710199997</v>
      </c>
      <c r="P313" s="46">
        <f t="shared" si="101"/>
        <v>132864282.0984824</v>
      </c>
      <c r="Q313" s="46">
        <f t="shared" si="94"/>
        <v>28757501.464574978</v>
      </c>
      <c r="R313" s="46">
        <f t="shared" si="94"/>
        <v>33854454.187806025</v>
      </c>
      <c r="S313" s="46">
        <f t="shared" si="95"/>
        <v>518293.76767271745</v>
      </c>
      <c r="T313" s="46"/>
      <c r="U313" s="46"/>
      <c r="V313" s="46"/>
      <c r="W313" s="4"/>
      <c r="X313" s="20"/>
      <c r="Y313" s="38">
        <f t="shared" si="102"/>
        <v>254.49846197983339</v>
      </c>
      <c r="Z313" s="38">
        <f t="shared" si="103"/>
        <v>249.20852821187088</v>
      </c>
      <c r="AA313" s="38">
        <f t="shared" si="104"/>
        <v>503.70699019170428</v>
      </c>
      <c r="AB313" s="39"/>
      <c r="AC313" s="38">
        <f t="shared" si="105"/>
        <v>390.63644694099702</v>
      </c>
      <c r="AD313" s="22"/>
      <c r="AF313" s="38">
        <f t="shared" si="96"/>
        <v>99009827.910676375</v>
      </c>
      <c r="AG313" s="38">
        <f t="shared" si="97"/>
        <v>33854454.187806025</v>
      </c>
      <c r="AH313" s="104"/>
      <c r="AI313" s="104"/>
      <c r="AJ313" s="104"/>
      <c r="AK313" s="104"/>
    </row>
    <row r="314" spans="2:37" s="2" customFormat="1" ht="15" customHeight="1" x14ac:dyDescent="0.25">
      <c r="B314" s="32">
        <v>43252</v>
      </c>
      <c r="C314" s="33">
        <f t="shared" si="98"/>
        <v>2018</v>
      </c>
      <c r="D314" s="34">
        <f>'[1]IGP-DI'!C308</f>
        <v>1.477918412283219E-2</v>
      </c>
      <c r="E314" s="45">
        <f t="shared" si="88"/>
        <v>1.762634598354661</v>
      </c>
      <c r="F314" s="45">
        <f t="shared" si="99"/>
        <v>2145.1288424383456</v>
      </c>
      <c r="G314" s="52"/>
      <c r="H314" s="46">
        <f>[1]Intangível!C104</f>
        <v>360579.91999999993</v>
      </c>
      <c r="I314" s="46">
        <f t="shared" si="90"/>
        <v>50066895.760199994</v>
      </c>
      <c r="J314" s="46">
        <f t="shared" si="89"/>
        <v>64539943.942915633</v>
      </c>
      <c r="K314" s="46">
        <f t="shared" si="93"/>
        <v>417224.13133499993</v>
      </c>
      <c r="L314" s="46">
        <f t="shared" si="93"/>
        <v>537832.86619096366</v>
      </c>
      <c r="M314" s="46">
        <f t="shared" si="106"/>
        <v>49616819.084793352</v>
      </c>
      <c r="N314" s="46">
        <f t="shared" si="100"/>
        <v>101172517.76874577</v>
      </c>
      <c r="O314" s="47">
        <f t="shared" si="107"/>
        <v>78193006.230199993</v>
      </c>
      <c r="P314" s="46">
        <f t="shared" si="101"/>
        <v>135283546.33885419</v>
      </c>
      <c r="Q314" s="46">
        <f t="shared" si="94"/>
        <v>28576187.145406641</v>
      </c>
      <c r="R314" s="46">
        <f t="shared" si="94"/>
        <v>34111028.570108429</v>
      </c>
      <c r="S314" s="46">
        <f t="shared" si="95"/>
        <v>522221.78560956288</v>
      </c>
      <c r="T314" s="46"/>
      <c r="U314" s="46"/>
      <c r="V314" s="46"/>
      <c r="W314" s="4"/>
      <c r="X314" s="20"/>
      <c r="Y314" s="38">
        <f t="shared" si="102"/>
        <v>254.42835243748166</v>
      </c>
      <c r="Z314" s="38">
        <f t="shared" si="103"/>
        <v>247.04334166224896</v>
      </c>
      <c r="AA314" s="38">
        <f t="shared" si="104"/>
        <v>501.4716940997306</v>
      </c>
      <c r="AB314" s="39"/>
      <c r="AC314" s="38">
        <f t="shared" si="105"/>
        <v>330.89499502707673</v>
      </c>
      <c r="AD314" s="22"/>
      <c r="AF314" s="38">
        <f t="shared" si="96"/>
        <v>101172517.76874577</v>
      </c>
      <c r="AG314" s="38">
        <f t="shared" si="97"/>
        <v>34111028.570108429</v>
      </c>
      <c r="AH314" s="104"/>
      <c r="AI314" s="104"/>
      <c r="AJ314" s="104"/>
      <c r="AK314" s="104"/>
    </row>
    <row r="315" spans="2:37" s="2" customFormat="1" ht="15" customHeight="1" x14ac:dyDescent="0.25">
      <c r="B315" s="32">
        <v>43282</v>
      </c>
      <c r="C315" s="33">
        <f t="shared" si="98"/>
        <v>2018</v>
      </c>
      <c r="D315" s="34">
        <f>'[1]IGP-DI'!C309</f>
        <v>4.4415578363641295E-3</v>
      </c>
      <c r="E315" s="45">
        <f t="shared" si="88"/>
        <v>1.7375967996291775</v>
      </c>
      <c r="F315" s="45">
        <f t="shared" si="99"/>
        <v>2154.6565562584883</v>
      </c>
      <c r="G315" s="52"/>
      <c r="H315" s="46">
        <f>[1]Intangível!C105</f>
        <v>193966.80000000005</v>
      </c>
      <c r="I315" s="46">
        <f t="shared" si="90"/>
        <v>50283702.013199992</v>
      </c>
      <c r="J315" s="46">
        <f t="shared" si="89"/>
        <v>65606280.214967407</v>
      </c>
      <c r="K315" s="46">
        <f t="shared" si="93"/>
        <v>419030.85010999994</v>
      </c>
      <c r="L315" s="46">
        <f t="shared" si="93"/>
        <v>546719.00179139501</v>
      </c>
      <c r="M315" s="46">
        <f t="shared" si="106"/>
        <v>50034043.216128349</v>
      </c>
      <c r="N315" s="46">
        <f t="shared" si="100"/>
        <v>103213546.63416828</v>
      </c>
      <c r="O315" s="47">
        <f t="shared" si="107"/>
        <v>78553586.150199994</v>
      </c>
      <c r="P315" s="46">
        <f t="shared" si="101"/>
        <v>137648835.77601448</v>
      </c>
      <c r="Q315" s="46">
        <f t="shared" si="94"/>
        <v>28519542.934071645</v>
      </c>
      <c r="R315" s="46">
        <f t="shared" si="94"/>
        <v>34435289.141846195</v>
      </c>
      <c r="S315" s="46">
        <f t="shared" si="95"/>
        <v>527186.04326680815</v>
      </c>
      <c r="T315" s="46"/>
      <c r="U315" s="46"/>
      <c r="V315" s="46"/>
      <c r="W315" s="4"/>
      <c r="X315" s="20"/>
      <c r="Y315" s="38">
        <f t="shared" si="102"/>
        <v>254.86534467083348</v>
      </c>
      <c r="Z315" s="38">
        <f t="shared" si="103"/>
        <v>245.75961724870626</v>
      </c>
      <c r="AA315" s="38">
        <f t="shared" si="104"/>
        <v>500.62496191953971</v>
      </c>
      <c r="AB315" s="39"/>
      <c r="AC315" s="38">
        <f t="shared" si="105"/>
        <v>410.20298065545865</v>
      </c>
      <c r="AD315" s="22"/>
      <c r="AF315" s="38">
        <f t="shared" si="96"/>
        <v>103213546.63416828</v>
      </c>
      <c r="AG315" s="38">
        <f t="shared" si="97"/>
        <v>34435289.141846195</v>
      </c>
      <c r="AH315" s="104"/>
      <c r="AI315" s="104"/>
      <c r="AJ315" s="104"/>
      <c r="AK315" s="104"/>
    </row>
    <row r="316" spans="2:37" s="2" customFormat="1" ht="15" customHeight="1" x14ac:dyDescent="0.25">
      <c r="B316" s="32">
        <v>43313</v>
      </c>
      <c r="C316" s="33">
        <f t="shared" si="98"/>
        <v>2018</v>
      </c>
      <c r="D316" s="34">
        <f>'[1]IGP-DI'!C310</f>
        <v>6.7677086927651064E-3</v>
      </c>
      <c r="E316" s="45">
        <f t="shared" si="88"/>
        <v>1.7299542109485173</v>
      </c>
      <c r="F316" s="45">
        <f t="shared" si="99"/>
        <v>2169.238644164202</v>
      </c>
      <c r="G316" s="52"/>
      <c r="H316" s="46">
        <f>[1]Intangível!C106</f>
        <v>1154448.4800000002</v>
      </c>
      <c r="I316" s="46">
        <f t="shared" si="90"/>
        <v>50236745.623199992</v>
      </c>
      <c r="J316" s="46">
        <f t="shared" si="89"/>
        <v>65673875.253830977</v>
      </c>
      <c r="K316" s="46">
        <f t="shared" si="93"/>
        <v>418639.54685999994</v>
      </c>
      <c r="L316" s="46">
        <f t="shared" si="93"/>
        <v>547282.29378192476</v>
      </c>
      <c r="M316" s="46">
        <f t="shared" si="106"/>
        <v>50453074.066238351</v>
      </c>
      <c r="N316" s="46">
        <f t="shared" si="100"/>
        <v>104221122.85689829</v>
      </c>
      <c r="O316" s="47">
        <f t="shared" si="107"/>
        <v>78747552.950199991</v>
      </c>
      <c r="P316" s="46">
        <f t="shared" si="101"/>
        <v>138455039.35598239</v>
      </c>
      <c r="Q316" s="46">
        <f t="shared" si="94"/>
        <v>28294478.88396164</v>
      </c>
      <c r="R316" s="46">
        <f t="shared" si="94"/>
        <v>34233916.4990841</v>
      </c>
      <c r="S316" s="46">
        <f t="shared" si="95"/>
        <v>524103.13473298895</v>
      </c>
      <c r="T316" s="46"/>
      <c r="U316" s="46"/>
      <c r="V316" s="46"/>
      <c r="W316" s="4"/>
      <c r="X316" s="20"/>
      <c r="Y316" s="38">
        <f t="shared" si="102"/>
        <v>253.99978116803354</v>
      </c>
      <c r="Z316" s="38">
        <f t="shared" si="103"/>
        <v>243.24207642775423</v>
      </c>
      <c r="AA316" s="38">
        <f t="shared" si="104"/>
        <v>497.24185759578779</v>
      </c>
      <c r="AB316" s="39"/>
      <c r="AC316" s="38">
        <f t="shared" si="105"/>
        <v>-38.550483251643413</v>
      </c>
      <c r="AD316" s="22"/>
      <c r="AF316" s="38">
        <f t="shared" si="96"/>
        <v>104221122.85689829</v>
      </c>
      <c r="AG316" s="38">
        <f t="shared" si="97"/>
        <v>34233916.4990841</v>
      </c>
      <c r="AH316" s="104"/>
      <c r="AI316" s="104"/>
      <c r="AJ316" s="104"/>
      <c r="AK316" s="104"/>
    </row>
    <row r="317" spans="2:37" s="2" customFormat="1" ht="15" customHeight="1" x14ac:dyDescent="0.25">
      <c r="B317" s="32">
        <v>43344</v>
      </c>
      <c r="C317" s="33">
        <f t="shared" si="98"/>
        <v>2018</v>
      </c>
      <c r="D317" s="34">
        <f>'[1]IGP-DI'!C311</f>
        <v>1.7885584104007091E-2</v>
      </c>
      <c r="E317" s="45">
        <f t="shared" si="88"/>
        <v>1.7676594893340347</v>
      </c>
      <c r="F317" s="45">
        <f t="shared" si="99"/>
        <v>2208.0367443760633</v>
      </c>
      <c r="G317" s="52"/>
      <c r="H317" s="46">
        <f>[1]Intangível!C107</f>
        <v>228774.633</v>
      </c>
      <c r="I317" s="46">
        <f t="shared" si="90"/>
        <v>51394960.123199992</v>
      </c>
      <c r="J317" s="46">
        <f t="shared" si="89"/>
        <v>67287113.403444856</v>
      </c>
      <c r="K317" s="46">
        <f t="shared" si="93"/>
        <v>428291.33435999992</v>
      </c>
      <c r="L317" s="46">
        <f t="shared" si="93"/>
        <v>560725.94502870715</v>
      </c>
      <c r="M317" s="46">
        <f t="shared" si="106"/>
        <v>50871713.613098353</v>
      </c>
      <c r="N317" s="46">
        <f t="shared" si="100"/>
        <v>105477447.19694561</v>
      </c>
      <c r="O317" s="47">
        <f t="shared" si="107"/>
        <v>79902001.430199996</v>
      </c>
      <c r="P317" s="46">
        <f t="shared" si="101"/>
        <v>140554324.18040246</v>
      </c>
      <c r="Q317" s="46">
        <f t="shared" si="94"/>
        <v>29030287.817101642</v>
      </c>
      <c r="R317" s="46">
        <f t="shared" si="94"/>
        <v>35076876.98345685</v>
      </c>
      <c r="S317" s="46">
        <f t="shared" si="95"/>
        <v>537008.41340093268</v>
      </c>
      <c r="T317" s="46"/>
      <c r="U317" s="46"/>
      <c r="V317" s="46"/>
      <c r="W317" s="4"/>
      <c r="X317" s="20"/>
      <c r="Y317" s="38">
        <f t="shared" si="102"/>
        <v>258.48974548614143</v>
      </c>
      <c r="Z317" s="38">
        <f t="shared" si="103"/>
        <v>247.55617130720978</v>
      </c>
      <c r="AA317" s="38">
        <f t="shared" si="104"/>
        <v>506.04591679335124</v>
      </c>
      <c r="AB317" s="39"/>
      <c r="AC317" s="38">
        <f t="shared" si="105"/>
        <v>400.58281635695556</v>
      </c>
      <c r="AD317" s="22"/>
      <c r="AF317" s="38">
        <f t="shared" si="96"/>
        <v>105477447.19694561</v>
      </c>
      <c r="AG317" s="38">
        <f t="shared" si="97"/>
        <v>35076876.98345685</v>
      </c>
      <c r="AH317" s="104"/>
      <c r="AI317" s="104"/>
      <c r="AJ317" s="104"/>
      <c r="AK317" s="104"/>
    </row>
    <row r="318" spans="2:37" s="2" customFormat="1" ht="15" customHeight="1" x14ac:dyDescent="0.25">
      <c r="B318" s="32">
        <v>43374</v>
      </c>
      <c r="C318" s="33">
        <f t="shared" si="98"/>
        <v>2018</v>
      </c>
      <c r="D318" s="34">
        <f>'[1]IGP-DI'!C312</f>
        <v>2.6314523636383758E-3</v>
      </c>
      <c r="E318" s="45">
        <f t="shared" si="88"/>
        <v>1.765876704034367</v>
      </c>
      <c r="F318" s="45">
        <f t="shared" si="99"/>
        <v>2213.8470878860521</v>
      </c>
      <c r="G318" s="52"/>
      <c r="H318" s="46">
        <f>[1]Intangível!C108</f>
        <v>176773.91000000003</v>
      </c>
      <c r="I318" s="46">
        <f t="shared" si="90"/>
        <v>51487740.016199991</v>
      </c>
      <c r="J318" s="46">
        <f t="shared" si="89"/>
        <v>68483056.737616912</v>
      </c>
      <c r="K318" s="46">
        <f t="shared" si="93"/>
        <v>429064.50013499992</v>
      </c>
      <c r="L318" s="46">
        <f t="shared" si="93"/>
        <v>570692.13948014088</v>
      </c>
      <c r="M318" s="46">
        <f t="shared" si="106"/>
        <v>51300004.947458357</v>
      </c>
      <c r="N318" s="46">
        <f t="shared" si="100"/>
        <v>107934727.80594036</v>
      </c>
      <c r="O318" s="47">
        <f t="shared" si="107"/>
        <v>80130776.063199997</v>
      </c>
      <c r="P318" s="46">
        <f t="shared" si="101"/>
        <v>143301086.7676523</v>
      </c>
      <c r="Q318" s="46">
        <f t="shared" si="94"/>
        <v>28830771.11574164</v>
      </c>
      <c r="R318" s="46">
        <f t="shared" si="94"/>
        <v>35366358.961711943</v>
      </c>
      <c r="S318" s="46">
        <f t="shared" si="95"/>
        <v>541440.22920723283</v>
      </c>
      <c r="T318" s="46"/>
      <c r="U318" s="46"/>
      <c r="V318" s="46"/>
      <c r="W318" s="4"/>
      <c r="X318" s="20"/>
      <c r="Y318" s="38">
        <f t="shared" si="102"/>
        <v>258.46134170262843</v>
      </c>
      <c r="Z318" s="38">
        <f t="shared" si="103"/>
        <v>245.21341439914781</v>
      </c>
      <c r="AA318" s="38">
        <f t="shared" si="104"/>
        <v>503.67475610177621</v>
      </c>
      <c r="AB318" s="39"/>
      <c r="AC318" s="38">
        <f t="shared" si="105"/>
        <v>423.61544076191672</v>
      </c>
      <c r="AD318" s="22"/>
      <c r="AF318" s="38">
        <f t="shared" si="96"/>
        <v>107934727.80594036</v>
      </c>
      <c r="AG318" s="38">
        <f t="shared" si="97"/>
        <v>35366358.961711943</v>
      </c>
      <c r="AH318" s="104"/>
      <c r="AI318" s="104"/>
      <c r="AJ318" s="104"/>
      <c r="AK318" s="104"/>
    </row>
    <row r="319" spans="2:37" s="2" customFormat="1" ht="15" customHeight="1" x14ac:dyDescent="0.25">
      <c r="B319" s="32">
        <v>43405</v>
      </c>
      <c r="C319" s="33">
        <f t="shared" si="98"/>
        <v>2018</v>
      </c>
      <c r="D319" s="34">
        <f>'[1]IGP-DI'!C313</f>
        <v>-1.1419597174521012E-2</v>
      </c>
      <c r="E319" s="45">
        <f t="shared" si="88"/>
        <v>1.7268644612984256</v>
      </c>
      <c r="F319" s="45">
        <f t="shared" si="99"/>
        <v>2188.5658459364072</v>
      </c>
      <c r="G319" s="52"/>
      <c r="H319" s="46">
        <f>[1]Intangível!C109</f>
        <v>1312484.5999999989</v>
      </c>
      <c r="I319" s="46">
        <f t="shared" si="90"/>
        <v>50140516.256199986</v>
      </c>
      <c r="J319" s="46">
        <f t="shared" si="89"/>
        <v>66149313.738805935</v>
      </c>
      <c r="K319" s="46">
        <f t="shared" si="93"/>
        <v>417837.6354683332</v>
      </c>
      <c r="L319" s="46">
        <f t="shared" si="93"/>
        <v>551244.28115671617</v>
      </c>
      <c r="M319" s="46">
        <f t="shared" si="106"/>
        <v>51729069.447593354</v>
      </c>
      <c r="N319" s="46">
        <f t="shared" si="100"/>
        <v>108790946.78920345</v>
      </c>
      <c r="O319" s="47">
        <f t="shared" si="107"/>
        <v>80307549.973199993</v>
      </c>
      <c r="P319" s="46">
        <f t="shared" si="101"/>
        <v>143855415.83326229</v>
      </c>
      <c r="Q319" s="46">
        <f t="shared" si="94"/>
        <v>28578480.52560664</v>
      </c>
      <c r="R319" s="46">
        <f t="shared" si="94"/>
        <v>35064469.044058844</v>
      </c>
      <c r="S319" s="46">
        <f t="shared" si="95"/>
        <v>536818.45441875653</v>
      </c>
      <c r="T319" s="46"/>
      <c r="U319" s="46"/>
      <c r="V319" s="46"/>
      <c r="W319" s="4"/>
      <c r="X319" s="20"/>
      <c r="Y319" s="38">
        <f t="shared" si="102"/>
        <v>248.99835411987993</v>
      </c>
      <c r="Z319" s="38">
        <f t="shared" si="103"/>
        <v>242.48217383945484</v>
      </c>
      <c r="AA319" s="38">
        <f t="shared" si="104"/>
        <v>491.48052795933478</v>
      </c>
      <c r="AB319" s="39"/>
      <c r="AC319" s="38">
        <f t="shared" si="105"/>
        <v>-101.37189043115944</v>
      </c>
      <c r="AD319" s="22"/>
      <c r="AF319" s="38">
        <f t="shared" si="96"/>
        <v>108790946.78920345</v>
      </c>
      <c r="AG319" s="38">
        <f t="shared" si="97"/>
        <v>35064469.044058844</v>
      </c>
      <c r="AH319" s="104"/>
      <c r="AI319" s="104"/>
      <c r="AJ319" s="104"/>
      <c r="AK319" s="104"/>
    </row>
    <row r="320" spans="2:37" s="26" customFormat="1" ht="15" customHeight="1" x14ac:dyDescent="0.25">
      <c r="B320" s="41">
        <v>43435</v>
      </c>
      <c r="C320" s="33">
        <f t="shared" si="98"/>
        <v>2018</v>
      </c>
      <c r="D320" s="34">
        <f>'[1]IGP-DI'!C314</f>
        <v>-4.5032764726284924E-3</v>
      </c>
      <c r="E320" s="48">
        <f t="shared" si="88"/>
        <v>1.7179234547344471</v>
      </c>
      <c r="F320" s="48">
        <f t="shared" si="99"/>
        <v>2178.7101288536037</v>
      </c>
      <c r="G320" s="44">
        <f>F320/F308-1</f>
        <v>7.0993559720767596E-2</v>
      </c>
      <c r="H320" s="46">
        <f>[1]Intangível!C110</f>
        <v>1413306.14</v>
      </c>
      <c r="I320" s="46">
        <f t="shared" si="90"/>
        <v>51305244.526199989</v>
      </c>
      <c r="J320" s="47">
        <f t="shared" si="89"/>
        <v>66436256.621899106</v>
      </c>
      <c r="K320" s="46">
        <f t="shared" si="93"/>
        <v>427543.70438499987</v>
      </c>
      <c r="L320" s="47">
        <f t="shared" si="93"/>
        <v>553635.47184915922</v>
      </c>
      <c r="M320" s="46">
        <f t="shared" si="106"/>
        <v>52146907.083061688</v>
      </c>
      <c r="N320" s="47">
        <f t="shared" si="100"/>
        <v>108093547.29415715</v>
      </c>
      <c r="O320" s="47">
        <f t="shared" si="107"/>
        <v>81620034.573199987</v>
      </c>
      <c r="P320" s="47">
        <f t="shared" si="101"/>
        <v>143510141.48764345</v>
      </c>
      <c r="Q320" s="46">
        <f t="shared" si="94"/>
        <v>29473127.4901383</v>
      </c>
      <c r="R320" s="47">
        <f t="shared" si="94"/>
        <v>35416594.193486303</v>
      </c>
      <c r="S320" s="47">
        <f t="shared" si="95"/>
        <v>542209.30400612962</v>
      </c>
      <c r="T320" s="47">
        <f t="shared" ref="T320" si="116">SUM(S309:S320)</f>
        <v>6321038.408283202</v>
      </c>
      <c r="U320" s="47">
        <f>SUM(L309:L320)</f>
        <v>6498395.9123373274</v>
      </c>
      <c r="V320" s="47">
        <f t="shared" ref="V320" si="117">T320+U320</f>
        <v>12819434.320620529</v>
      </c>
      <c r="W320" s="49"/>
      <c r="X320" s="50"/>
      <c r="Y320" s="38">
        <f t="shared" si="102"/>
        <v>252.96724468085577</v>
      </c>
      <c r="Z320" s="38">
        <f t="shared" si="103"/>
        <v>247.74639749261831</v>
      </c>
      <c r="AA320" s="38">
        <f t="shared" si="104"/>
        <v>500.71364217347411</v>
      </c>
      <c r="AB320" s="39"/>
      <c r="AC320" s="38">
        <f t="shared" si="105"/>
        <v>-145.05451811475245</v>
      </c>
      <c r="AD320" s="51"/>
      <c r="AF320" s="38">
        <f t="shared" si="96"/>
        <v>108093547.29415715</v>
      </c>
      <c r="AG320" s="38">
        <f t="shared" si="97"/>
        <v>35416594.193486303</v>
      </c>
      <c r="AH320" s="104"/>
      <c r="AI320" s="104"/>
      <c r="AJ320" s="104"/>
      <c r="AK320" s="104"/>
    </row>
    <row r="321" spans="1:37" s="2" customFormat="1" ht="15" customHeight="1" x14ac:dyDescent="0.25">
      <c r="A321" s="104"/>
      <c r="B321" s="32">
        <v>43466</v>
      </c>
      <c r="C321" s="33">
        <f t="shared" si="98"/>
        <v>2019</v>
      </c>
      <c r="D321" s="34">
        <f>'[1]IGP-DI'!C315</f>
        <v>6.8392391669025443E-4</v>
      </c>
      <c r="E321" s="35">
        <f t="shared" si="88"/>
        <v>1.7267414673973558</v>
      </c>
      <c r="F321" s="35">
        <f t="shared" si="99"/>
        <v>2180.2002008182621</v>
      </c>
      <c r="G321" s="52"/>
      <c r="H321" s="37">
        <f>[1]Intangível!C111</f>
        <v>120141.37000000004</v>
      </c>
      <c r="I321" s="37">
        <f t="shared" si="90"/>
        <v>52485620.446199991</v>
      </c>
      <c r="J321" s="37">
        <f t="shared" si="89"/>
        <v>67143861.133980855</v>
      </c>
      <c r="K321" s="37">
        <f t="shared" si="93"/>
        <v>437380.17038499989</v>
      </c>
      <c r="L321" s="37">
        <f t="shared" si="93"/>
        <v>559532.17611650715</v>
      </c>
      <c r="M321" s="37">
        <f t="shared" si="106"/>
        <v>52574450.787446685</v>
      </c>
      <c r="N321" s="37">
        <f t="shared" si="100"/>
        <v>108157914.46403877</v>
      </c>
      <c r="O321" s="40">
        <f t="shared" si="107"/>
        <v>83033340.713199988</v>
      </c>
      <c r="P321" s="37">
        <f t="shared" si="101"/>
        <v>144270817.27560967</v>
      </c>
      <c r="Q321" s="37">
        <f t="shared" si="94"/>
        <v>30458889.925753303</v>
      </c>
      <c r="R321" s="37">
        <f t="shared" si="94"/>
        <v>36112902.811570898</v>
      </c>
      <c r="S321" s="37">
        <f t="shared" si="95"/>
        <v>552869.4202534043</v>
      </c>
      <c r="T321" s="37"/>
      <c r="U321" s="37"/>
      <c r="V321" s="37"/>
      <c r="W321" s="4"/>
      <c r="X321" s="20"/>
      <c r="Y321" s="38">
        <f t="shared" si="102"/>
        <v>256.81809099172017</v>
      </c>
      <c r="Z321" s="38">
        <f t="shared" si="103"/>
        <v>253.75997152237676</v>
      </c>
      <c r="AA321" s="38">
        <f t="shared" si="104"/>
        <v>510.57806251409693</v>
      </c>
      <c r="AB321" s="39"/>
      <c r="AC321" s="38">
        <f t="shared" si="105"/>
        <v>455.43471489344938</v>
      </c>
      <c r="AD321" s="22"/>
      <c r="AF321" s="38">
        <f t="shared" si="96"/>
        <v>108157914.46403877</v>
      </c>
      <c r="AG321" s="38">
        <f t="shared" si="97"/>
        <v>36112902.811570898</v>
      </c>
      <c r="AH321" s="104"/>
      <c r="AI321" s="104"/>
      <c r="AJ321" s="104"/>
      <c r="AK321" s="104"/>
    </row>
    <row r="322" spans="1:37" s="2" customFormat="1" ht="15" customHeight="1" x14ac:dyDescent="0.25">
      <c r="B322" s="32">
        <v>43497</v>
      </c>
      <c r="C322" s="33">
        <f t="shared" si="98"/>
        <v>2019</v>
      </c>
      <c r="D322" s="34">
        <f>'[1]IGP-DI'!C316</f>
        <v>1.2518572965785513E-2</v>
      </c>
      <c r="E322" s="35">
        <f t="shared" ref="E322:E385" si="118">(1+D322)*E321/(1+D201)</f>
        <v>1.7481026310841969</v>
      </c>
      <c r="F322" s="35">
        <f t="shared" si="99"/>
        <v>2207.4931961122256</v>
      </c>
      <c r="G322" s="52"/>
      <c r="H322" s="37">
        <f>[1]Intangível!C112</f>
        <v>175178.75000000003</v>
      </c>
      <c r="I322" s="37">
        <f t="shared" si="90"/>
        <v>52233815.73619999</v>
      </c>
      <c r="J322" s="37">
        <f t="shared" ref="J322:J385" si="119">(H321+J321)*(1+D321)-(H201*E321)</f>
        <v>66667751.244053751</v>
      </c>
      <c r="K322" s="37">
        <f t="shared" si="93"/>
        <v>435281.7978016666</v>
      </c>
      <c r="L322" s="37">
        <f t="shared" si="93"/>
        <v>555564.59370044793</v>
      </c>
      <c r="M322" s="37">
        <f t="shared" si="106"/>
        <v>53011830.957831688</v>
      </c>
      <c r="N322" s="37">
        <f t="shared" si="100"/>
        <v>108791801.10207398</v>
      </c>
      <c r="O322" s="40">
        <f t="shared" si="107"/>
        <v>83153482.083199993</v>
      </c>
      <c r="P322" s="37">
        <f t="shared" si="101"/>
        <v>144489711.07558125</v>
      </c>
      <c r="Q322" s="37">
        <f t="shared" si="94"/>
        <v>30141651.125368305</v>
      </c>
      <c r="R322" s="37">
        <f t="shared" si="94"/>
        <v>35697909.97350727</v>
      </c>
      <c r="S322" s="37">
        <f t="shared" si="95"/>
        <v>546516.09964146942</v>
      </c>
      <c r="T322" s="37"/>
      <c r="U322" s="37"/>
      <c r="V322" s="37"/>
      <c r="W322" s="4"/>
      <c r="X322" s="20"/>
      <c r="Y322" s="38">
        <f t="shared" si="102"/>
        <v>254.82274219217857</v>
      </c>
      <c r="Z322" s="38">
        <f t="shared" si="103"/>
        <v>250.67243798819652</v>
      </c>
      <c r="AA322" s="38">
        <f t="shared" si="104"/>
        <v>505.49518018037509</v>
      </c>
      <c r="AB322" s="39"/>
      <c r="AC322" s="38">
        <f t="shared" si="105"/>
        <v>425.14533435692601</v>
      </c>
      <c r="AD322" s="22"/>
      <c r="AF322" s="38">
        <f t="shared" si="96"/>
        <v>108791801.10207398</v>
      </c>
      <c r="AG322" s="38">
        <f t="shared" si="97"/>
        <v>35697909.97350727</v>
      </c>
      <c r="AH322" s="104"/>
      <c r="AI322" s="104"/>
      <c r="AJ322" s="104"/>
      <c r="AK322" s="104"/>
    </row>
    <row r="323" spans="1:37" s="2" customFormat="1" ht="15" customHeight="1" x14ac:dyDescent="0.25">
      <c r="B323" s="32">
        <v>43525</v>
      </c>
      <c r="C323" s="33">
        <f t="shared" si="98"/>
        <v>2019</v>
      </c>
      <c r="D323" s="34">
        <f>'[1]IGP-DI'!C317</f>
        <v>1.073076161095865E-2</v>
      </c>
      <c r="E323" s="35">
        <f t="shared" si="118"/>
        <v>1.7690798713023583</v>
      </c>
      <c r="F323" s="35">
        <f t="shared" si="99"/>
        <v>2231.1812793575191</v>
      </c>
      <c r="G323" s="52"/>
      <c r="H323" s="37">
        <f>[1]Intangível!C113</f>
        <v>612808.41999999993</v>
      </c>
      <c r="I323" s="37">
        <f t="shared" ref="I323:I386" si="120">I322+H322-H202</f>
        <v>52294825.326199993</v>
      </c>
      <c r="J323" s="37">
        <f t="shared" si="119"/>
        <v>67480128.681446537</v>
      </c>
      <c r="K323" s="37">
        <f t="shared" si="93"/>
        <v>435790.21105166659</v>
      </c>
      <c r="L323" s="37">
        <f t="shared" si="93"/>
        <v>562334.40567872114</v>
      </c>
      <c r="M323" s="37">
        <f t="shared" si="106"/>
        <v>53447112.755633354</v>
      </c>
      <c r="N323" s="37">
        <f t="shared" si="100"/>
        <v>110716238.67185342</v>
      </c>
      <c r="O323" s="40">
        <f t="shared" si="107"/>
        <v>83328660.833199993</v>
      </c>
      <c r="P323" s="37">
        <f t="shared" si="101"/>
        <v>146475887.80445012</v>
      </c>
      <c r="Q323" s="37">
        <f t="shared" si="94"/>
        <v>29881548.077566639</v>
      </c>
      <c r="R323" s="37">
        <f t="shared" si="94"/>
        <v>35759649.132596701</v>
      </c>
      <c r="S323" s="37">
        <f t="shared" si="95"/>
        <v>547461.29347622732</v>
      </c>
      <c r="T323" s="37"/>
      <c r="U323" s="37"/>
      <c r="V323" s="37"/>
      <c r="W323" s="4"/>
      <c r="X323" s="20"/>
      <c r="Y323" s="38">
        <f t="shared" si="102"/>
        <v>254.73890776609801</v>
      </c>
      <c r="Z323" s="38">
        <f t="shared" si="103"/>
        <v>248.00135032823684</v>
      </c>
      <c r="AA323" s="38">
        <f t="shared" si="104"/>
        <v>502.74025809433488</v>
      </c>
      <c r="AB323" s="39"/>
      <c r="AC323" s="38">
        <f t="shared" si="105"/>
        <v>225.13649420538576</v>
      </c>
      <c r="AD323" s="22"/>
      <c r="AF323" s="38">
        <f t="shared" si="96"/>
        <v>110716238.67185342</v>
      </c>
      <c r="AG323" s="38">
        <f t="shared" si="97"/>
        <v>35759649.132596701</v>
      </c>
      <c r="AH323" s="104"/>
      <c r="AI323" s="104"/>
      <c r="AJ323" s="104"/>
      <c r="AK323" s="104"/>
    </row>
    <row r="324" spans="1:37" s="2" customFormat="1" ht="15" customHeight="1" x14ac:dyDescent="0.25">
      <c r="B324" s="32">
        <v>43556</v>
      </c>
      <c r="C324" s="33">
        <f t="shared" si="98"/>
        <v>2019</v>
      </c>
      <c r="D324" s="34">
        <f>'[1]IGP-DI'!C318</f>
        <v>9.0333401937436886E-3</v>
      </c>
      <c r="E324" s="35">
        <f t="shared" si="118"/>
        <v>1.8001488686234406</v>
      </c>
      <c r="F324" s="35">
        <f t="shared" si="99"/>
        <v>2251.336298887868</v>
      </c>
      <c r="G324" s="52"/>
      <c r="H324" s="37">
        <f>[1]Intangível!C114</f>
        <v>300621.33000000007</v>
      </c>
      <c r="I324" s="37">
        <f t="shared" si="120"/>
        <v>52502061.896199994</v>
      </c>
      <c r="J324" s="37">
        <f t="shared" si="119"/>
        <v>68106137.180670306</v>
      </c>
      <c r="K324" s="37">
        <f t="shared" si="93"/>
        <v>437517.18246833328</v>
      </c>
      <c r="L324" s="37">
        <f t="shared" si="93"/>
        <v>567551.14317225257</v>
      </c>
      <c r="M324" s="37">
        <f t="shared" si="106"/>
        <v>53882902.966685019</v>
      </c>
      <c r="N324" s="37">
        <f t="shared" si="100"/>
        <v>112472676.91763479</v>
      </c>
      <c r="O324" s="40">
        <f t="shared" si="107"/>
        <v>83941469.253199995</v>
      </c>
      <c r="P324" s="37">
        <f t="shared" si="101"/>
        <v>148667069.95930141</v>
      </c>
      <c r="Q324" s="37">
        <f t="shared" si="94"/>
        <v>30058566.286514975</v>
      </c>
      <c r="R324" s="37">
        <f t="shared" si="94"/>
        <v>36194393.041666627</v>
      </c>
      <c r="S324" s="37">
        <f t="shared" si="95"/>
        <v>554116.99252707115</v>
      </c>
      <c r="T324" s="37"/>
      <c r="U324" s="37"/>
      <c r="V324" s="37"/>
      <c r="W324" s="4"/>
      <c r="X324" s="20"/>
      <c r="Y324" s="38">
        <f t="shared" si="102"/>
        <v>254.37249246537334</v>
      </c>
      <c r="Z324" s="38">
        <f t="shared" si="103"/>
        <v>248.35139916853021</v>
      </c>
      <c r="AA324" s="38">
        <f t="shared" si="104"/>
        <v>502.72389163390358</v>
      </c>
      <c r="AB324" s="39"/>
      <c r="AC324" s="38">
        <f t="shared" si="105"/>
        <v>367.98749312550194</v>
      </c>
      <c r="AD324" s="22"/>
      <c r="AF324" s="38">
        <f t="shared" si="96"/>
        <v>112472676.91763479</v>
      </c>
      <c r="AG324" s="38">
        <f t="shared" si="97"/>
        <v>36194393.041666627</v>
      </c>
      <c r="AH324" s="104"/>
      <c r="AI324" s="104"/>
      <c r="AJ324" s="104"/>
      <c r="AK324" s="104"/>
    </row>
    <row r="325" spans="1:37" s="2" customFormat="1" ht="15" customHeight="1" x14ac:dyDescent="0.25">
      <c r="B325" s="32">
        <v>43586</v>
      </c>
      <c r="C325" s="33">
        <f t="shared" si="98"/>
        <v>2019</v>
      </c>
      <c r="D325" s="34">
        <f>'[1]IGP-DI'!C319</f>
        <v>3.9989177113757268E-3</v>
      </c>
      <c r="E325" s="35">
        <f t="shared" si="118"/>
        <v>1.8065488228097777</v>
      </c>
      <c r="F325" s="35">
        <f t="shared" si="99"/>
        <v>2260.3392074877538</v>
      </c>
      <c r="G325" s="52"/>
      <c r="H325" s="37">
        <f>[1]Intangível!C115</f>
        <v>212927.95000000004</v>
      </c>
      <c r="I325" s="37">
        <f t="shared" si="120"/>
        <v>52657462.466199994</v>
      </c>
      <c r="J325" s="37">
        <f t="shared" si="119"/>
        <v>68763281.045033827</v>
      </c>
      <c r="K325" s="37">
        <f t="shared" si="93"/>
        <v>438812.1872183333</v>
      </c>
      <c r="L325" s="37">
        <f t="shared" si="93"/>
        <v>573027.34204194858</v>
      </c>
      <c r="M325" s="37">
        <f t="shared" si="106"/>
        <v>54320420.149153352</v>
      </c>
      <c r="N325" s="37">
        <f t="shared" si="100"/>
        <v>114061358.89645867</v>
      </c>
      <c r="O325" s="40">
        <f t="shared" si="107"/>
        <v>84242090.583199993</v>
      </c>
      <c r="P325" s="37">
        <f t="shared" si="101"/>
        <v>150313367.12259427</v>
      </c>
      <c r="Q325" s="37">
        <f t="shared" si="94"/>
        <v>29921670.434046641</v>
      </c>
      <c r="R325" s="37">
        <f t="shared" si="94"/>
        <v>36252008.226135597</v>
      </c>
      <c r="S325" s="37">
        <f t="shared" si="95"/>
        <v>554999.05049403547</v>
      </c>
      <c r="T325" s="37"/>
      <c r="U325" s="37"/>
      <c r="V325" s="37"/>
      <c r="W325" s="4"/>
      <c r="X325" s="20"/>
      <c r="Y325" s="38">
        <f t="shared" si="102"/>
        <v>254.52765201050457</v>
      </c>
      <c r="Z325" s="38">
        <f t="shared" si="103"/>
        <v>246.51983391739302</v>
      </c>
      <c r="AA325" s="38">
        <f t="shared" si="104"/>
        <v>501.04748592789758</v>
      </c>
      <c r="AB325" s="39"/>
      <c r="AC325" s="38">
        <f t="shared" si="105"/>
        <v>406.46901264286066</v>
      </c>
      <c r="AD325" s="22"/>
      <c r="AF325" s="38">
        <f t="shared" si="96"/>
        <v>114061358.89645867</v>
      </c>
      <c r="AG325" s="38">
        <f t="shared" si="97"/>
        <v>36252008.226135597</v>
      </c>
      <c r="AH325" s="104"/>
      <c r="AI325" s="104"/>
      <c r="AJ325" s="104"/>
      <c r="AK325" s="104"/>
    </row>
    <row r="326" spans="1:37" s="2" customFormat="1" ht="15" customHeight="1" x14ac:dyDescent="0.25">
      <c r="B326" s="32">
        <v>43617</v>
      </c>
      <c r="C326" s="33">
        <f t="shared" si="98"/>
        <v>2019</v>
      </c>
      <c r="D326" s="34">
        <f>'[1]IGP-DI'!C320</f>
        <v>6.3089346399900492E-3</v>
      </c>
      <c r="E326" s="35">
        <f t="shared" si="118"/>
        <v>1.8147655221916503</v>
      </c>
      <c r="F326" s="35">
        <f t="shared" si="99"/>
        <v>2274.5995398120008</v>
      </c>
      <c r="G326" s="52"/>
      <c r="H326" s="37">
        <f>[1]Intangível!C116</f>
        <v>221460.95999999996</v>
      </c>
      <c r="I326" s="37">
        <f t="shared" si="120"/>
        <v>52815235.596199997</v>
      </c>
      <c r="J326" s="37">
        <f t="shared" si="119"/>
        <v>69152399.303704336</v>
      </c>
      <c r="K326" s="37">
        <f t="shared" si="93"/>
        <v>440126.9633016666</v>
      </c>
      <c r="L326" s="37">
        <f t="shared" si="93"/>
        <v>576269.99419753614</v>
      </c>
      <c r="M326" s="37">
        <f t="shared" si="106"/>
        <v>54759232.336371683</v>
      </c>
      <c r="N326" s="37">
        <f t="shared" si="100"/>
        <v>115092799.71596245</v>
      </c>
      <c r="O326" s="40">
        <f t="shared" si="107"/>
        <v>84455018.533199996</v>
      </c>
      <c r="P326" s="37">
        <f t="shared" si="101"/>
        <v>151128237.33998781</v>
      </c>
      <c r="Q326" s="37">
        <f t="shared" si="94"/>
        <v>29695786.196828313</v>
      </c>
      <c r="R326" s="37">
        <f t="shared" si="94"/>
        <v>36035437.62402536</v>
      </c>
      <c r="S326" s="37">
        <f t="shared" si="95"/>
        <v>551683.46924991976</v>
      </c>
      <c r="T326" s="37"/>
      <c r="U326" s="37"/>
      <c r="V326" s="37"/>
      <c r="W326" s="4"/>
      <c r="X326" s="20"/>
      <c r="Y326" s="38">
        <f t="shared" si="102"/>
        <v>254.94845742114495</v>
      </c>
      <c r="Z326" s="38">
        <f t="shared" si="103"/>
        <v>244.07109668423902</v>
      </c>
      <c r="AA326" s="38">
        <f t="shared" si="104"/>
        <v>499.01955410538397</v>
      </c>
      <c r="AB326" s="39"/>
      <c r="AC326" s="38">
        <f t="shared" si="105"/>
        <v>401.04268440973243</v>
      </c>
      <c r="AD326" s="22"/>
      <c r="AF326" s="38">
        <f t="shared" si="96"/>
        <v>115092799.71596245</v>
      </c>
      <c r="AG326" s="38">
        <f t="shared" si="97"/>
        <v>36035437.62402536</v>
      </c>
      <c r="AH326" s="104"/>
      <c r="AI326" s="104"/>
      <c r="AJ326" s="104"/>
      <c r="AK326" s="104"/>
    </row>
    <row r="327" spans="1:37" s="2" customFormat="1" ht="15" customHeight="1" x14ac:dyDescent="0.25">
      <c r="B327" s="32">
        <v>43647</v>
      </c>
      <c r="C327" s="33">
        <f t="shared" si="98"/>
        <v>2019</v>
      </c>
      <c r="D327" s="34">
        <f>'[1]IGP-DI'!C321</f>
        <v>-7.9654792609296088E-5</v>
      </c>
      <c r="E327" s="35">
        <f t="shared" si="118"/>
        <v>1.8203647310021356</v>
      </c>
      <c r="F327" s="35">
        <f t="shared" si="99"/>
        <v>2274.4183570573878</v>
      </c>
      <c r="G327" s="52"/>
      <c r="H327" s="37">
        <f>[1]Intangível!C117</f>
        <v>186384.29299999995</v>
      </c>
      <c r="I327" s="37">
        <f t="shared" si="120"/>
        <v>52871698.6162</v>
      </c>
      <c r="J327" s="37">
        <f t="shared" si="119"/>
        <v>69512102.841087192</v>
      </c>
      <c r="K327" s="37">
        <f t="shared" si="93"/>
        <v>440597.48846833332</v>
      </c>
      <c r="L327" s="37">
        <f t="shared" si="93"/>
        <v>579267.52367572661</v>
      </c>
      <c r="M327" s="37">
        <f t="shared" si="106"/>
        <v>55199359.299673349</v>
      </c>
      <c r="N327" s="37">
        <f t="shared" si="100"/>
        <v>116398818.31082983</v>
      </c>
      <c r="O327" s="40">
        <f t="shared" si="107"/>
        <v>84676479.493199989</v>
      </c>
      <c r="P327" s="37">
        <f t="shared" si="101"/>
        <v>152304553.65434465</v>
      </c>
      <c r="Q327" s="37">
        <f t="shared" si="94"/>
        <v>29477120.193526641</v>
      </c>
      <c r="R327" s="37">
        <f t="shared" si="94"/>
        <v>35905735.343514815</v>
      </c>
      <c r="S327" s="37">
        <f t="shared" si="95"/>
        <v>549697.79601269565</v>
      </c>
      <c r="T327" s="37"/>
      <c r="U327" s="37"/>
      <c r="V327" s="37"/>
      <c r="W327" s="4"/>
      <c r="X327" s="20"/>
      <c r="Y327" s="38">
        <f t="shared" si="102"/>
        <v>254.66791562070043</v>
      </c>
      <c r="Z327" s="38">
        <f t="shared" si="103"/>
        <v>241.66794479265965</v>
      </c>
      <c r="AA327" s="38">
        <f t="shared" si="104"/>
        <v>496.33586041336008</v>
      </c>
      <c r="AB327" s="39"/>
      <c r="AC327" s="38">
        <f t="shared" si="105"/>
        <v>414.39427476817661</v>
      </c>
      <c r="AD327" s="22"/>
      <c r="AF327" s="38">
        <f t="shared" si="96"/>
        <v>116398818.31082983</v>
      </c>
      <c r="AG327" s="38">
        <f t="shared" si="97"/>
        <v>35905735.343514815</v>
      </c>
      <c r="AH327" s="104"/>
      <c r="AI327" s="104"/>
      <c r="AJ327" s="104"/>
      <c r="AK327" s="104"/>
    </row>
    <row r="328" spans="1:37" s="2" customFormat="1" ht="15" customHeight="1" x14ac:dyDescent="0.25">
      <c r="B328" s="32">
        <v>43678</v>
      </c>
      <c r="C328" s="33">
        <f t="shared" si="98"/>
        <v>2019</v>
      </c>
      <c r="D328" s="34">
        <f>'[1]IGP-DI'!C322</f>
        <v>-5.0667230704148913E-3</v>
      </c>
      <c r="E328" s="35">
        <f t="shared" si="118"/>
        <v>1.8228680424667778</v>
      </c>
      <c r="F328" s="35">
        <f t="shared" si="99"/>
        <v>2262.8945090959101</v>
      </c>
      <c r="G328" s="52"/>
      <c r="H328" s="37">
        <f>[1]Intangível!C118</f>
        <v>152276.78000000003</v>
      </c>
      <c r="I328" s="37">
        <f t="shared" si="120"/>
        <v>52922980.089199997</v>
      </c>
      <c r="J328" s="37">
        <f t="shared" si="119"/>
        <v>69446998.90696241</v>
      </c>
      <c r="K328" s="37">
        <f t="shared" si="93"/>
        <v>441024.83407666662</v>
      </c>
      <c r="L328" s="37">
        <f t="shared" si="93"/>
        <v>578724.99089135346</v>
      </c>
      <c r="M328" s="37">
        <f t="shared" si="106"/>
        <v>55639956.788141683</v>
      </c>
      <c r="N328" s="37">
        <f t="shared" si="100"/>
        <v>116968767.96933858</v>
      </c>
      <c r="O328" s="40">
        <f t="shared" si="107"/>
        <v>84862863.786199987</v>
      </c>
      <c r="P328" s="37">
        <f t="shared" si="101"/>
        <v>152478791.31330767</v>
      </c>
      <c r="Q328" s="37">
        <f t="shared" si="94"/>
        <v>29222906.998058304</v>
      </c>
      <c r="R328" s="37">
        <f t="shared" si="94"/>
        <v>35510023.343969092</v>
      </c>
      <c r="S328" s="37">
        <f t="shared" si="95"/>
        <v>543639.65482926078</v>
      </c>
      <c r="T328" s="37"/>
      <c r="U328" s="37"/>
      <c r="V328" s="37"/>
      <c r="W328" s="4"/>
      <c r="X328" s="20"/>
      <c r="Y328" s="38">
        <f t="shared" si="102"/>
        <v>254.44966582141913</v>
      </c>
      <c r="Z328" s="38">
        <f t="shared" si="103"/>
        <v>239.02359613937276</v>
      </c>
      <c r="AA328" s="38">
        <f t="shared" si="104"/>
        <v>493.47326196079189</v>
      </c>
      <c r="AB328" s="39"/>
      <c r="AC328" s="38">
        <f t="shared" si="105"/>
        <v>426.52129618567665</v>
      </c>
      <c r="AD328" s="22"/>
      <c r="AF328" s="38">
        <f t="shared" si="96"/>
        <v>116968767.96933858</v>
      </c>
      <c r="AG328" s="38">
        <f t="shared" si="97"/>
        <v>35510023.343969092</v>
      </c>
      <c r="AH328" s="104"/>
      <c r="AI328" s="104"/>
      <c r="AJ328" s="104"/>
      <c r="AK328" s="104"/>
    </row>
    <row r="329" spans="1:37" s="2" customFormat="1" ht="15" customHeight="1" x14ac:dyDescent="0.25">
      <c r="B329" s="32">
        <v>43709</v>
      </c>
      <c r="C329" s="33">
        <f t="shared" si="98"/>
        <v>2019</v>
      </c>
      <c r="D329" s="34">
        <f>'[1]IGP-DI'!C323</f>
        <v>5.0317851448449247E-3</v>
      </c>
      <c r="E329" s="35">
        <f t="shared" si="118"/>
        <v>1.8303591631092275</v>
      </c>
      <c r="F329" s="35">
        <f t="shared" si="99"/>
        <v>2274.2809080711299</v>
      </c>
      <c r="G329" s="52"/>
      <c r="H329" s="37">
        <f>[1]Intangível!C119</f>
        <v>206533.81</v>
      </c>
      <c r="I329" s="37">
        <f t="shared" si="120"/>
        <v>52988601.9692</v>
      </c>
      <c r="J329" s="37">
        <f t="shared" si="119"/>
        <v>69088674.983221963</v>
      </c>
      <c r="K329" s="37">
        <f t="shared" ref="K329:L392" si="121">I329*$K$5</f>
        <v>441571.68307666667</v>
      </c>
      <c r="L329" s="37">
        <f t="shared" si="121"/>
        <v>575738.95819351636</v>
      </c>
      <c r="M329" s="37">
        <f t="shared" si="106"/>
        <v>56080981.622218348</v>
      </c>
      <c r="N329" s="37">
        <f t="shared" si="100"/>
        <v>116951912.36577891</v>
      </c>
      <c r="O329" s="40">
        <f t="shared" si="107"/>
        <v>85015140.566199988</v>
      </c>
      <c r="P329" s="37">
        <f t="shared" si="101"/>
        <v>151857728.73933724</v>
      </c>
      <c r="Q329" s="37">
        <f t="shared" ref="Q329:R392" si="122">O329-M329</f>
        <v>28934158.94398164</v>
      </c>
      <c r="R329" s="37">
        <f t="shared" si="122"/>
        <v>34905816.373558328</v>
      </c>
      <c r="S329" s="37">
        <f t="shared" ref="S329:S392" si="123">$K$4*R329</f>
        <v>534389.56604002521</v>
      </c>
      <c r="T329" s="37"/>
      <c r="U329" s="37"/>
      <c r="V329" s="37"/>
      <c r="W329" s="4"/>
      <c r="X329" s="20"/>
      <c r="Y329" s="38">
        <f t="shared" si="102"/>
        <v>254.42589386260886</v>
      </c>
      <c r="Z329" s="38">
        <f t="shared" si="103"/>
        <v>236.15310563174634</v>
      </c>
      <c r="AA329" s="38">
        <f t="shared" si="104"/>
        <v>490.57899949435523</v>
      </c>
      <c r="AB329" s="39"/>
      <c r="AC329" s="38">
        <f t="shared" si="105"/>
        <v>399.30925219954383</v>
      </c>
      <c r="AD329" s="22"/>
      <c r="AF329" s="38">
        <f t="shared" ref="AF329:AF392" si="124">N329</f>
        <v>116951912.36577891</v>
      </c>
      <c r="AG329" s="38">
        <f t="shared" ref="AG329:AG392" si="125">P329-AF329</f>
        <v>34905816.373558328</v>
      </c>
      <c r="AH329" s="104"/>
      <c r="AI329" s="104"/>
      <c r="AJ329" s="104"/>
      <c r="AK329" s="104"/>
    </row>
    <row r="330" spans="1:37" s="2" customFormat="1" ht="15" customHeight="1" x14ac:dyDescent="0.25">
      <c r="B330" s="32">
        <v>43739</v>
      </c>
      <c r="C330" s="33">
        <f t="shared" ref="C330:C393" si="126">YEAR(B330)</f>
        <v>2019</v>
      </c>
      <c r="D330" s="34">
        <f>'[1]IGP-DI'!C324</f>
        <v>5.4955771660898378E-3</v>
      </c>
      <c r="E330" s="35">
        <f t="shared" si="118"/>
        <v>1.8358947479297183</v>
      </c>
      <c r="F330" s="35">
        <f t="shared" ref="F330:F393" si="127">(1+D330)*F329</f>
        <v>2286.7793942987996</v>
      </c>
      <c r="G330" s="52"/>
      <c r="H330" s="37">
        <f>[1]Intangível!C120</f>
        <v>2051411.7300000007</v>
      </c>
      <c r="I330" s="37">
        <f t="shared" si="120"/>
        <v>53003974.009199999</v>
      </c>
      <c r="J330" s="37">
        <f t="shared" si="119"/>
        <v>69293992.698080957</v>
      </c>
      <c r="K330" s="37">
        <f t="shared" si="121"/>
        <v>441699.78340999997</v>
      </c>
      <c r="L330" s="37">
        <f t="shared" si="121"/>
        <v>577449.93915067462</v>
      </c>
      <c r="M330" s="37">
        <f t="shared" si="106"/>
        <v>56522553.305295013</v>
      </c>
      <c r="N330" s="37">
        <f t="shared" ref="N330:N393" si="128">(L329+N329)*(1+D329)</f>
        <v>118119025.21401289</v>
      </c>
      <c r="O330" s="40">
        <f t="shared" si="107"/>
        <v>85221674.376199991</v>
      </c>
      <c r="P330" s="37">
        <f t="shared" ref="P330:P393" si="129">(H329+P329)*(1+D329)</f>
        <v>152829417.2466948</v>
      </c>
      <c r="Q330" s="37">
        <f t="shared" si="122"/>
        <v>28699121.070904978</v>
      </c>
      <c r="R330" s="37">
        <f t="shared" si="122"/>
        <v>34710392.032681912</v>
      </c>
      <c r="S330" s="37">
        <f t="shared" si="123"/>
        <v>531397.7228584484</v>
      </c>
      <c r="T330" s="37"/>
      <c r="U330" s="37"/>
      <c r="V330" s="37"/>
      <c r="W330" s="4"/>
      <c r="X330" s="20"/>
      <c r="Y330" s="38">
        <f t="shared" ref="Y330:Y393" si="130">L330/F329</f>
        <v>253.90440428945217</v>
      </c>
      <c r="Z330" s="38">
        <f t="shared" ref="Z330:Z393" si="131">S330/F329</f>
        <v>233.65527141901703</v>
      </c>
      <c r="AA330" s="38">
        <f t="shared" ref="AA330:AA393" si="132">Y330+Z330</f>
        <v>487.55967570846917</v>
      </c>
      <c r="AB330" s="39"/>
      <c r="AC330" s="38">
        <f t="shared" ref="AC330:AC393" si="133">AA330-H330/F329</f>
        <v>-414.44487558499895</v>
      </c>
      <c r="AD330" s="22"/>
      <c r="AF330" s="38">
        <f t="shared" si="124"/>
        <v>118119025.21401289</v>
      </c>
      <c r="AG330" s="38">
        <f t="shared" si="125"/>
        <v>34710392.032681912</v>
      </c>
      <c r="AH330" s="104"/>
      <c r="AI330" s="104"/>
      <c r="AJ330" s="104"/>
      <c r="AK330" s="104"/>
    </row>
    <row r="331" spans="1:37" s="2" customFormat="1" ht="15" customHeight="1" x14ac:dyDescent="0.25">
      <c r="B331" s="32">
        <v>43770</v>
      </c>
      <c r="C331" s="33">
        <f t="shared" si="126"/>
        <v>2019</v>
      </c>
      <c r="D331" s="34">
        <f>'[1]IGP-DI'!C325</f>
        <v>8.5008899774738911E-3</v>
      </c>
      <c r="E331" s="35">
        <f t="shared" si="118"/>
        <v>1.8522586715172802</v>
      </c>
      <c r="F331" s="35">
        <f t="shared" si="127"/>
        <v>2306.2190543324882</v>
      </c>
      <c r="G331" s="52"/>
      <c r="H331" s="37">
        <f>[1]Intangível!C121</f>
        <v>188596.46999999997</v>
      </c>
      <c r="I331" s="37">
        <f t="shared" si="120"/>
        <v>54951778.189200006</v>
      </c>
      <c r="J331" s="37">
        <f t="shared" si="119"/>
        <v>71547276.046670511</v>
      </c>
      <c r="K331" s="37">
        <f t="shared" si="121"/>
        <v>457931.48491000006</v>
      </c>
      <c r="L331" s="37">
        <f t="shared" si="121"/>
        <v>596227.30038892094</v>
      </c>
      <c r="M331" s="37">
        <f t="shared" ref="M331:M394" si="134">(K330+M330)</f>
        <v>56964253.088705011</v>
      </c>
      <c r="N331" s="37">
        <f t="shared" si="128"/>
        <v>119348780.79171064</v>
      </c>
      <c r="O331" s="40">
        <f t="shared" ref="O331:O394" si="135">O330+H330</f>
        <v>87273086.106199995</v>
      </c>
      <c r="P331" s="37">
        <f t="shared" si="129"/>
        <v>155731988.52388418</v>
      </c>
      <c r="Q331" s="37">
        <f t="shared" si="122"/>
        <v>30308833.017494984</v>
      </c>
      <c r="R331" s="37">
        <f t="shared" si="122"/>
        <v>36383207.732173532</v>
      </c>
      <c r="S331" s="37">
        <f t="shared" si="123"/>
        <v>557007.64546130248</v>
      </c>
      <c r="T331" s="37"/>
      <c r="U331" s="37"/>
      <c r="V331" s="37"/>
      <c r="W331" s="4"/>
      <c r="X331" s="20"/>
      <c r="Y331" s="38">
        <f t="shared" si="130"/>
        <v>260.72794860552932</v>
      </c>
      <c r="Z331" s="38">
        <f t="shared" si="131"/>
        <v>243.57734150044632</v>
      </c>
      <c r="AA331" s="38">
        <f t="shared" si="132"/>
        <v>504.30529010597564</v>
      </c>
      <c r="AB331" s="39"/>
      <c r="AC331" s="38">
        <f t="shared" si="133"/>
        <v>421.8327654408539</v>
      </c>
      <c r="AD331" s="22"/>
      <c r="AF331" s="38">
        <f t="shared" si="124"/>
        <v>119348780.79171064</v>
      </c>
      <c r="AG331" s="38">
        <f t="shared" si="125"/>
        <v>36383207.732173532</v>
      </c>
      <c r="AH331" s="104"/>
      <c r="AI331" s="104"/>
      <c r="AJ331" s="104"/>
      <c r="AK331" s="104"/>
    </row>
    <row r="332" spans="1:37" s="26" customFormat="1" ht="15" customHeight="1" x14ac:dyDescent="0.25">
      <c r="B332" s="41">
        <v>43800</v>
      </c>
      <c r="C332" s="33">
        <f t="shared" si="126"/>
        <v>2019</v>
      </c>
      <c r="D332" s="34">
        <f>'[1]IGP-DI'!C326</f>
        <v>1.741517939382109E-2</v>
      </c>
      <c r="E332" s="43">
        <f t="shared" si="118"/>
        <v>1.883183697415364</v>
      </c>
      <c r="F332" s="43">
        <f t="shared" si="127"/>
        <v>2346.3822728851369</v>
      </c>
      <c r="G332" s="44">
        <f>F332/F320-1</f>
        <v>7.6959363162165673E-2</v>
      </c>
      <c r="H332" s="37">
        <f>[1]Intangível!C122</f>
        <v>1044773.6300000001</v>
      </c>
      <c r="I332" s="37">
        <f t="shared" si="120"/>
        <v>54989452.889200002</v>
      </c>
      <c r="J332" s="40">
        <f t="shared" si="119"/>
        <v>72066145.119169578</v>
      </c>
      <c r="K332" s="37">
        <f t="shared" si="121"/>
        <v>458245.44074333337</v>
      </c>
      <c r="L332" s="40">
        <f t="shared" si="121"/>
        <v>600551.20932641311</v>
      </c>
      <c r="M332" s="37">
        <f t="shared" si="134"/>
        <v>57422184.573615007</v>
      </c>
      <c r="N332" s="40">
        <f t="shared" si="128"/>
        <v>120964647.40923771</v>
      </c>
      <c r="O332" s="40">
        <f t="shared" si="135"/>
        <v>87461682.576199993</v>
      </c>
      <c r="P332" s="40">
        <f t="shared" si="129"/>
        <v>157246048.73214054</v>
      </c>
      <c r="Q332" s="37">
        <f t="shared" si="122"/>
        <v>30039498.002584986</v>
      </c>
      <c r="R332" s="40">
        <f t="shared" si="122"/>
        <v>36281401.322902828</v>
      </c>
      <c r="S332" s="40">
        <f t="shared" si="123"/>
        <v>555449.0432418891</v>
      </c>
      <c r="T332" s="40">
        <f t="shared" ref="T332" si="136">SUM(S321:S332)</f>
        <v>6579227.7540857494</v>
      </c>
      <c r="U332" s="40">
        <f>SUM(L321:L332)</f>
        <v>6902239.5765340189</v>
      </c>
      <c r="V332" s="40">
        <f t="shared" ref="V332" si="137">T332+U332</f>
        <v>13481467.330619767</v>
      </c>
      <c r="W332" s="49"/>
      <c r="X332" s="50"/>
      <c r="Y332" s="38">
        <f t="shared" si="130"/>
        <v>260.40510254141344</v>
      </c>
      <c r="Z332" s="38">
        <f t="shared" si="131"/>
        <v>240.84834534621353</v>
      </c>
      <c r="AA332" s="38">
        <f t="shared" si="132"/>
        <v>501.25344788762698</v>
      </c>
      <c r="AB332" s="39"/>
      <c r="AC332" s="38">
        <f t="shared" si="133"/>
        <v>48.228992974171547</v>
      </c>
      <c r="AD332" s="51"/>
      <c r="AF332" s="38">
        <f t="shared" si="124"/>
        <v>120964647.40923771</v>
      </c>
      <c r="AG332" s="38">
        <f t="shared" si="125"/>
        <v>36281401.322902828</v>
      </c>
      <c r="AH332" s="104"/>
      <c r="AI332" s="104"/>
      <c r="AJ332" s="104"/>
      <c r="AK332" s="104"/>
    </row>
    <row r="333" spans="1:37" s="2" customFormat="1" ht="15" customHeight="1" x14ac:dyDescent="0.25">
      <c r="B333" s="32">
        <v>43831</v>
      </c>
      <c r="C333" s="33">
        <f t="shared" si="126"/>
        <v>2020</v>
      </c>
      <c r="D333" s="34">
        <f>'[1]IGP-DI'!C327</f>
        <v>9.3060904967390279E-4</v>
      </c>
      <c r="E333" s="45">
        <f t="shared" si="118"/>
        <v>1.8870652373075774</v>
      </c>
      <c r="F333" s="45">
        <f t="shared" si="127"/>
        <v>2348.5658374622781</v>
      </c>
      <c r="G333" s="52"/>
      <c r="H333" s="46">
        <f>[1]Intangível!C123</f>
        <v>203861.21</v>
      </c>
      <c r="I333" s="46">
        <f t="shared" si="120"/>
        <v>55579404.529200003</v>
      </c>
      <c r="J333" s="46">
        <f t="shared" si="119"/>
        <v>73527645.158039421</v>
      </c>
      <c r="K333" s="46">
        <f t="shared" si="121"/>
        <v>463161.70441000001</v>
      </c>
      <c r="L333" s="46">
        <f t="shared" si="121"/>
        <v>612730.37631699513</v>
      </c>
      <c r="M333" s="46">
        <f t="shared" si="134"/>
        <v>57880430.014358342</v>
      </c>
      <c r="N333" s="46">
        <f t="shared" si="128"/>
        <v>123682278.36055191</v>
      </c>
      <c r="O333" s="47">
        <f t="shared" si="135"/>
        <v>88506456.206199989</v>
      </c>
      <c r="P333" s="46">
        <f t="shared" si="129"/>
        <v>161047485.42997268</v>
      </c>
      <c r="Q333" s="46">
        <f t="shared" si="122"/>
        <v>30626026.191841647</v>
      </c>
      <c r="R333" s="46">
        <f t="shared" si="122"/>
        <v>37365207.06942077</v>
      </c>
      <c r="S333" s="46">
        <f t="shared" si="123"/>
        <v>572041.53534564469</v>
      </c>
      <c r="T333" s="46"/>
      <c r="U333" s="46"/>
      <c r="V333" s="46"/>
      <c r="W333" s="4"/>
      <c r="X333" s="20"/>
      <c r="Y333" s="38">
        <f t="shared" si="130"/>
        <v>261.13834194782561</v>
      </c>
      <c r="Z333" s="38">
        <f t="shared" si="131"/>
        <v>243.79724563903062</v>
      </c>
      <c r="AA333" s="38">
        <f t="shared" si="132"/>
        <v>504.93558758685623</v>
      </c>
      <c r="AB333" s="39"/>
      <c r="AC333" s="38">
        <f t="shared" si="133"/>
        <v>418.05238344922435</v>
      </c>
      <c r="AD333" s="22"/>
      <c r="AF333" s="38">
        <f t="shared" si="124"/>
        <v>123682278.36055191</v>
      </c>
      <c r="AG333" s="38">
        <f t="shared" si="125"/>
        <v>37365207.06942077</v>
      </c>
      <c r="AH333" s="104"/>
      <c r="AI333" s="104"/>
      <c r="AJ333" s="104"/>
      <c r="AK333" s="104"/>
    </row>
    <row r="334" spans="1:37" s="2" customFormat="1" ht="15" customHeight="1" x14ac:dyDescent="0.25">
      <c r="B334" s="32">
        <v>43862</v>
      </c>
      <c r="C334" s="33">
        <f t="shared" si="126"/>
        <v>2020</v>
      </c>
      <c r="D334" s="34">
        <f>'[1]IGP-DI'!C328</f>
        <v>1.1970950493456201E-4</v>
      </c>
      <c r="E334" s="45">
        <f t="shared" si="118"/>
        <v>1.8684475368081006</v>
      </c>
      <c r="F334" s="45">
        <f t="shared" si="127"/>
        <v>2348.8469831159869</v>
      </c>
      <c r="G334" s="52"/>
      <c r="H334" s="46">
        <f>[1]Intangível!C124</f>
        <v>137421.39000000001</v>
      </c>
      <c r="I334" s="46">
        <f t="shared" si="120"/>
        <v>55649744.489200003</v>
      </c>
      <c r="J334" s="46">
        <f t="shared" si="119"/>
        <v>73548158.265794739</v>
      </c>
      <c r="K334" s="46">
        <f t="shared" si="121"/>
        <v>463747.87074333336</v>
      </c>
      <c r="L334" s="46">
        <f t="shared" si="121"/>
        <v>612901.31888162286</v>
      </c>
      <c r="M334" s="46">
        <f t="shared" si="134"/>
        <v>58343591.718768343</v>
      </c>
      <c r="N334" s="46">
        <f t="shared" si="128"/>
        <v>124410678.79682873</v>
      </c>
      <c r="O334" s="47">
        <f t="shared" si="135"/>
        <v>88710317.416199982</v>
      </c>
      <c r="P334" s="46">
        <f t="shared" si="129"/>
        <v>161401408.60242796</v>
      </c>
      <c r="Q334" s="46">
        <f t="shared" si="122"/>
        <v>30366725.697431639</v>
      </c>
      <c r="R334" s="46">
        <f t="shared" si="122"/>
        <v>36990729.805599228</v>
      </c>
      <c r="S334" s="46">
        <f t="shared" si="123"/>
        <v>566308.48672234872</v>
      </c>
      <c r="T334" s="46"/>
      <c r="U334" s="46"/>
      <c r="V334" s="46"/>
      <c r="W334" s="4"/>
      <c r="X334" s="20"/>
      <c r="Y334" s="38">
        <f t="shared" si="130"/>
        <v>260.96833612460614</v>
      </c>
      <c r="Z334" s="38">
        <f t="shared" si="131"/>
        <v>241.129491747299</v>
      </c>
      <c r="AA334" s="38">
        <f t="shared" si="132"/>
        <v>502.09782787190511</v>
      </c>
      <c r="AB334" s="39"/>
      <c r="AC334" s="38">
        <f t="shared" si="133"/>
        <v>443.58493127434178</v>
      </c>
      <c r="AD334" s="22"/>
      <c r="AF334" s="38">
        <f t="shared" si="124"/>
        <v>124410678.79682873</v>
      </c>
      <c r="AG334" s="38">
        <f t="shared" si="125"/>
        <v>36990729.805599228</v>
      </c>
      <c r="AH334" s="104"/>
      <c r="AI334" s="104"/>
      <c r="AJ334" s="104"/>
      <c r="AK334" s="104"/>
    </row>
    <row r="335" spans="1:37" s="2" customFormat="1" ht="15" customHeight="1" x14ac:dyDescent="0.25">
      <c r="B335" s="32">
        <v>43891</v>
      </c>
      <c r="C335" s="33">
        <f t="shared" si="126"/>
        <v>2020</v>
      </c>
      <c r="D335" s="34">
        <f>'[1]IGP-DI'!C329</f>
        <v>1.6446117221476042E-2</v>
      </c>
      <c r="E335" s="45">
        <f t="shared" si="118"/>
        <v>1.8786311592671066</v>
      </c>
      <c r="F335" s="45">
        <f t="shared" si="127"/>
        <v>2387.4763959356228</v>
      </c>
      <c r="G335" s="52"/>
      <c r="H335" s="46">
        <f>[1]Intangível!C125</f>
        <v>208492.20999999996</v>
      </c>
      <c r="I335" s="46">
        <f t="shared" si="120"/>
        <v>55639286.459200002</v>
      </c>
      <c r="J335" s="46">
        <f t="shared" si="119"/>
        <v>73418095.582012549</v>
      </c>
      <c r="K335" s="46">
        <f t="shared" si="121"/>
        <v>463660.72049333336</v>
      </c>
      <c r="L335" s="46">
        <f t="shared" si="121"/>
        <v>611817.46318343794</v>
      </c>
      <c r="M335" s="46">
        <f t="shared" si="134"/>
        <v>58807339.589511678</v>
      </c>
      <c r="N335" s="46">
        <f t="shared" si="128"/>
        <v>125038546.62659115</v>
      </c>
      <c r="O335" s="47">
        <f t="shared" si="135"/>
        <v>88847738.806199983</v>
      </c>
      <c r="P335" s="46">
        <f t="shared" si="129"/>
        <v>161558167.72579405</v>
      </c>
      <c r="Q335" s="46">
        <f t="shared" si="122"/>
        <v>30040399.216688305</v>
      </c>
      <c r="R335" s="46">
        <f t="shared" si="122"/>
        <v>36519621.099202901</v>
      </c>
      <c r="S335" s="46">
        <f t="shared" si="123"/>
        <v>559096.06187960762</v>
      </c>
      <c r="T335" s="46"/>
      <c r="U335" s="46"/>
      <c r="V335" s="46"/>
      <c r="W335" s="4"/>
      <c r="X335" s="20"/>
      <c r="Y335" s="38">
        <f t="shared" si="130"/>
        <v>260.47565787865807</v>
      </c>
      <c r="Z335" s="38">
        <f t="shared" si="131"/>
        <v>238.03000616834956</v>
      </c>
      <c r="AA335" s="38">
        <f t="shared" si="132"/>
        <v>498.5056640470076</v>
      </c>
      <c r="AB335" s="39"/>
      <c r="AC335" s="38">
        <f t="shared" si="133"/>
        <v>409.74202320591132</v>
      </c>
      <c r="AD335" s="22"/>
      <c r="AF335" s="38">
        <f t="shared" si="124"/>
        <v>125038546.62659115</v>
      </c>
      <c r="AG335" s="38">
        <f t="shared" si="125"/>
        <v>36519621.099202901</v>
      </c>
      <c r="AH335" s="104"/>
      <c r="AI335" s="104"/>
      <c r="AJ335" s="104"/>
      <c r="AK335" s="104"/>
    </row>
    <row r="336" spans="1:37" s="2" customFormat="1" ht="15" customHeight="1" x14ac:dyDescent="0.25">
      <c r="B336" s="32">
        <v>43922</v>
      </c>
      <c r="C336" s="33">
        <f t="shared" si="126"/>
        <v>2020</v>
      </c>
      <c r="D336" s="34">
        <f>'[1]IGP-DI'!C330</f>
        <v>4.9720258126639827E-4</v>
      </c>
      <c r="E336" s="45">
        <f t="shared" si="118"/>
        <v>1.8677524859611279</v>
      </c>
      <c r="F336" s="45">
        <f t="shared" si="127"/>
        <v>2388.6634553623944</v>
      </c>
      <c r="G336" s="52"/>
      <c r="H336" s="46">
        <f>[1]Intangível!C126</f>
        <v>19276.94999999999</v>
      </c>
      <c r="I336" s="46">
        <f t="shared" si="120"/>
        <v>55773304.779200003</v>
      </c>
      <c r="J336" s="46">
        <f t="shared" si="119"/>
        <v>74697550.315151453</v>
      </c>
      <c r="K336" s="46">
        <f t="shared" si="121"/>
        <v>464777.5398266667</v>
      </c>
      <c r="L336" s="46">
        <f t="shared" si="121"/>
        <v>622479.5859595954</v>
      </c>
      <c r="M336" s="46">
        <f t="shared" si="134"/>
        <v>59271000.310005009</v>
      </c>
      <c r="N336" s="46">
        <f t="shared" si="128"/>
        <v>127716824.70651616</v>
      </c>
      <c r="O336" s="47">
        <f t="shared" si="135"/>
        <v>89056231.016199976</v>
      </c>
      <c r="P336" s="46">
        <f t="shared" si="129"/>
        <v>164427093.38762477</v>
      </c>
      <c r="Q336" s="46">
        <f t="shared" si="122"/>
        <v>29785230.706194967</v>
      </c>
      <c r="R336" s="46">
        <f t="shared" si="122"/>
        <v>36710268.681108609</v>
      </c>
      <c r="S336" s="46">
        <f t="shared" si="123"/>
        <v>562014.77541063819</v>
      </c>
      <c r="T336" s="46"/>
      <c r="U336" s="46"/>
      <c r="V336" s="46"/>
      <c r="W336" s="4"/>
      <c r="X336" s="20"/>
      <c r="Y336" s="38">
        <f t="shared" si="130"/>
        <v>260.72701159236101</v>
      </c>
      <c r="Z336" s="38">
        <f t="shared" si="131"/>
        <v>235.4011861090637</v>
      </c>
      <c r="AA336" s="38">
        <f t="shared" si="132"/>
        <v>496.12819770142471</v>
      </c>
      <c r="AB336" s="39"/>
      <c r="AC336" s="38">
        <f t="shared" si="133"/>
        <v>488.05400269249537</v>
      </c>
      <c r="AD336" s="22"/>
      <c r="AF336" s="38">
        <f t="shared" si="124"/>
        <v>127716824.70651616</v>
      </c>
      <c r="AG336" s="38">
        <f t="shared" si="125"/>
        <v>36710268.681108609</v>
      </c>
      <c r="AH336" s="104"/>
      <c r="AI336" s="104"/>
      <c r="AJ336" s="104"/>
      <c r="AK336" s="104"/>
    </row>
    <row r="337" spans="2:37" s="2" customFormat="1" ht="15" customHeight="1" x14ac:dyDescent="0.25">
      <c r="B337" s="32">
        <v>43952</v>
      </c>
      <c r="C337" s="33">
        <f t="shared" si="126"/>
        <v>2020</v>
      </c>
      <c r="D337" s="34">
        <f>'[1]IGP-DI'!C331</f>
        <v>1.0706775334268004E-2</v>
      </c>
      <c r="E337" s="45">
        <f t="shared" si="118"/>
        <v>1.8742812381014735</v>
      </c>
      <c r="F337" s="45">
        <f t="shared" si="127"/>
        <v>2414.2383383281358</v>
      </c>
      <c r="G337" s="52"/>
      <c r="H337" s="46">
        <f>[1]Intangível!C127</f>
        <v>40431.72999999996</v>
      </c>
      <c r="I337" s="46">
        <f t="shared" si="120"/>
        <v>55696376.449200004</v>
      </c>
      <c r="J337" s="46">
        <f t="shared" si="119"/>
        <v>74574289.013649136</v>
      </c>
      <c r="K337" s="46">
        <f t="shared" si="121"/>
        <v>464136.47041000001</v>
      </c>
      <c r="L337" s="46">
        <f t="shared" si="121"/>
        <v>621452.4084470761</v>
      </c>
      <c r="M337" s="46">
        <f t="shared" si="134"/>
        <v>59735777.849831678</v>
      </c>
      <c r="N337" s="46">
        <f t="shared" si="128"/>
        <v>128403114.92584792</v>
      </c>
      <c r="O337" s="47">
        <f t="shared" si="135"/>
        <v>89075507.966199979</v>
      </c>
      <c r="P337" s="46">
        <f t="shared" si="129"/>
        <v>164528133.49743652</v>
      </c>
      <c r="Q337" s="46">
        <f t="shared" si="122"/>
        <v>29339730.116368301</v>
      </c>
      <c r="R337" s="46">
        <f t="shared" si="122"/>
        <v>36125018.571588606</v>
      </c>
      <c r="S337" s="46">
        <f t="shared" si="123"/>
        <v>553054.90612397727</v>
      </c>
      <c r="T337" s="46"/>
      <c r="U337" s="46"/>
      <c r="V337" s="46"/>
      <c r="W337" s="4"/>
      <c r="X337" s="20"/>
      <c r="Y337" s="38">
        <f t="shared" si="130"/>
        <v>260.16742000718261</v>
      </c>
      <c r="Z337" s="38">
        <f t="shared" si="131"/>
        <v>231.53320526690561</v>
      </c>
      <c r="AA337" s="38">
        <f t="shared" si="132"/>
        <v>491.70062527408822</v>
      </c>
      <c r="AB337" s="39"/>
      <c r="AC337" s="38">
        <f t="shared" si="133"/>
        <v>474.77411772894482</v>
      </c>
      <c r="AD337" s="22"/>
      <c r="AF337" s="38">
        <f t="shared" si="124"/>
        <v>128403114.92584792</v>
      </c>
      <c r="AG337" s="38">
        <f t="shared" si="125"/>
        <v>36125018.571588606</v>
      </c>
      <c r="AH337" s="104"/>
      <c r="AI337" s="104"/>
      <c r="AJ337" s="104"/>
      <c r="AK337" s="104"/>
    </row>
    <row r="338" spans="2:37" s="2" customFormat="1" ht="15" customHeight="1" x14ac:dyDescent="0.25">
      <c r="B338" s="32">
        <v>43983</v>
      </c>
      <c r="C338" s="33">
        <f t="shared" si="126"/>
        <v>2020</v>
      </c>
      <c r="D338" s="34">
        <f>'[1]IGP-DI'!C332</f>
        <v>1.6016189575372985E-2</v>
      </c>
      <c r="E338" s="45">
        <f t="shared" si="118"/>
        <v>1.8748815097979747</v>
      </c>
      <c r="F338" s="45">
        <f t="shared" si="127"/>
        <v>2452.9052372349329</v>
      </c>
      <c r="G338" s="52"/>
      <c r="H338" s="46">
        <f>[1]Intangível!C128</f>
        <v>67501.930000000022</v>
      </c>
      <c r="I338" s="46">
        <f t="shared" si="120"/>
        <v>55139478.019200005</v>
      </c>
      <c r="J338" s="46">
        <f t="shared" si="119"/>
        <v>74294039.083440378</v>
      </c>
      <c r="K338" s="46">
        <f t="shared" si="121"/>
        <v>459495.65016000002</v>
      </c>
      <c r="L338" s="46">
        <f t="shared" si="121"/>
        <v>619116.99236200319</v>
      </c>
      <c r="M338" s="46">
        <f t="shared" si="134"/>
        <v>60199914.320241675</v>
      </c>
      <c r="N338" s="46">
        <f t="shared" si="128"/>
        <v>130406004.38934442</v>
      </c>
      <c r="O338" s="47">
        <f t="shared" si="135"/>
        <v>89115939.696199983</v>
      </c>
      <c r="P338" s="46">
        <f t="shared" si="129"/>
        <v>166330563.88240951</v>
      </c>
      <c r="Q338" s="46">
        <f t="shared" si="122"/>
        <v>28916025.375958309</v>
      </c>
      <c r="R338" s="46">
        <f t="shared" si="122"/>
        <v>35924559.493065089</v>
      </c>
      <c r="S338" s="46">
        <f t="shared" si="123"/>
        <v>549985.98377491813</v>
      </c>
      <c r="T338" s="46"/>
      <c r="U338" s="46"/>
      <c r="V338" s="46"/>
      <c r="W338" s="4"/>
      <c r="X338" s="20"/>
      <c r="Y338" s="38">
        <f t="shared" si="130"/>
        <v>256.4440231658084</v>
      </c>
      <c r="Z338" s="38">
        <f t="shared" si="131"/>
        <v>227.80931569324028</v>
      </c>
      <c r="AA338" s="38">
        <f t="shared" si="132"/>
        <v>484.25333885904865</v>
      </c>
      <c r="AB338" s="39"/>
      <c r="AC338" s="38">
        <f t="shared" si="133"/>
        <v>456.29341090647324</v>
      </c>
      <c r="AD338" s="22"/>
      <c r="AF338" s="38">
        <f t="shared" si="124"/>
        <v>130406004.38934442</v>
      </c>
      <c r="AG338" s="38">
        <f t="shared" si="125"/>
        <v>35924559.493065089</v>
      </c>
      <c r="AH338" s="104"/>
      <c r="AI338" s="104"/>
      <c r="AJ338" s="104"/>
      <c r="AK338" s="104"/>
    </row>
    <row r="339" spans="2:37" s="2" customFormat="1" ht="15" customHeight="1" x14ac:dyDescent="0.25">
      <c r="B339" s="32">
        <v>44013</v>
      </c>
      <c r="C339" s="33">
        <f t="shared" si="126"/>
        <v>2020</v>
      </c>
      <c r="D339" s="34">
        <f>'[1]IGP-DI'!C333</f>
        <v>2.3385772922527526E-2</v>
      </c>
      <c r="E339" s="45">
        <f t="shared" si="118"/>
        <v>1.9121980006710424</v>
      </c>
      <c r="F339" s="45">
        <f t="shared" si="127"/>
        <v>2510.2683221133875</v>
      </c>
      <c r="G339" s="52"/>
      <c r="H339" s="46">
        <f>[1]Intangível!C129</f>
        <v>2589671.31</v>
      </c>
      <c r="I339" s="46">
        <f t="shared" si="120"/>
        <v>55070358.529200003</v>
      </c>
      <c r="J339" s="46">
        <f t="shared" si="119"/>
        <v>75296380.577228189</v>
      </c>
      <c r="K339" s="46">
        <f t="shared" si="121"/>
        <v>458919.65441000002</v>
      </c>
      <c r="L339" s="46">
        <f t="shared" si="121"/>
        <v>627469.83814356825</v>
      </c>
      <c r="M339" s="46">
        <f t="shared" si="134"/>
        <v>60659409.970401675</v>
      </c>
      <c r="N339" s="46">
        <f t="shared" si="128"/>
        <v>133123644.5648921</v>
      </c>
      <c r="O339" s="47">
        <f t="shared" si="135"/>
        <v>89183441.626199991</v>
      </c>
      <c r="P339" s="46">
        <f t="shared" si="129"/>
        <v>169063128.77943647</v>
      </c>
      <c r="Q339" s="46">
        <f t="shared" si="122"/>
        <v>28524031.655798316</v>
      </c>
      <c r="R339" s="46">
        <f t="shared" si="122"/>
        <v>35939484.214544371</v>
      </c>
      <c r="S339" s="46">
        <f t="shared" si="123"/>
        <v>550214.47335812193</v>
      </c>
      <c r="T339" s="46"/>
      <c r="U339" s="46"/>
      <c r="V339" s="46"/>
      <c r="W339" s="4"/>
      <c r="X339" s="20"/>
      <c r="Y339" s="38">
        <f t="shared" si="130"/>
        <v>255.80679947134493</v>
      </c>
      <c r="Z339" s="38">
        <f t="shared" si="131"/>
        <v>224.31134517791557</v>
      </c>
      <c r="AA339" s="38">
        <f t="shared" si="132"/>
        <v>480.1181446492605</v>
      </c>
      <c r="AB339" s="39"/>
      <c r="AC339" s="38">
        <f t="shared" si="133"/>
        <v>-575.63862519613235</v>
      </c>
      <c r="AD339" s="22"/>
      <c r="AF339" s="38">
        <f t="shared" si="124"/>
        <v>133123644.5648921</v>
      </c>
      <c r="AG339" s="38">
        <f t="shared" si="125"/>
        <v>35939484.214544371</v>
      </c>
      <c r="AH339" s="104"/>
      <c r="AI339" s="104"/>
      <c r="AJ339" s="104"/>
      <c r="AK339" s="104"/>
    </row>
    <row r="340" spans="2:37" s="2" customFormat="1" ht="15" customHeight="1" x14ac:dyDescent="0.25">
      <c r="B340" s="32">
        <v>44044</v>
      </c>
      <c r="C340" s="33">
        <f t="shared" si="126"/>
        <v>2020</v>
      </c>
      <c r="D340" s="34">
        <f>'[1]IGP-DI'!C334</f>
        <v>3.8737705081236085E-2</v>
      </c>
      <c r="E340" s="45">
        <f t="shared" si="118"/>
        <v>1.9819662166333445</v>
      </c>
      <c r="F340" s="45">
        <f t="shared" si="127"/>
        <v>2607.5103560501852</v>
      </c>
      <c r="G340" s="52"/>
      <c r="H340" s="46">
        <f>[1]Intangível!C130</f>
        <v>124742.23000000011</v>
      </c>
      <c r="I340" s="46">
        <f t="shared" si="120"/>
        <v>57643937.199200004</v>
      </c>
      <c r="J340" s="46">
        <f t="shared" si="119"/>
        <v>79676705.096461579</v>
      </c>
      <c r="K340" s="46">
        <f t="shared" si="121"/>
        <v>480366.14332666667</v>
      </c>
      <c r="L340" s="46">
        <f t="shared" si="121"/>
        <v>663972.54247051314</v>
      </c>
      <c r="M340" s="46">
        <f t="shared" si="134"/>
        <v>61118329.624811672</v>
      </c>
      <c r="N340" s="46">
        <f t="shared" si="128"/>
        <v>136878987.59260008</v>
      </c>
      <c r="O340" s="47">
        <f t="shared" si="135"/>
        <v>91773112.936199993</v>
      </c>
      <c r="P340" s="46">
        <f t="shared" si="129"/>
        <v>175667033.49384403</v>
      </c>
      <c r="Q340" s="46">
        <f t="shared" si="122"/>
        <v>30654783.311388321</v>
      </c>
      <c r="R340" s="46">
        <f t="shared" si="122"/>
        <v>38788045.901243955</v>
      </c>
      <c r="S340" s="46">
        <f t="shared" si="123"/>
        <v>593824.4444673137</v>
      </c>
      <c r="T340" s="46"/>
      <c r="U340" s="46"/>
      <c r="V340" s="46"/>
      <c r="W340" s="4"/>
      <c r="X340" s="20"/>
      <c r="Y340" s="38">
        <f t="shared" si="130"/>
        <v>264.50261775662159</v>
      </c>
      <c r="Z340" s="38">
        <f t="shared" si="131"/>
        <v>236.55815565061772</v>
      </c>
      <c r="AA340" s="38">
        <f t="shared" si="132"/>
        <v>501.06077340723931</v>
      </c>
      <c r="AB340" s="39"/>
      <c r="AC340" s="38">
        <f t="shared" si="133"/>
        <v>451.36798602625527</v>
      </c>
      <c r="AD340" s="22"/>
      <c r="AF340" s="38">
        <f t="shared" si="124"/>
        <v>136878987.59260008</v>
      </c>
      <c r="AG340" s="38">
        <f t="shared" si="125"/>
        <v>38788045.901243955</v>
      </c>
      <c r="AH340" s="104"/>
      <c r="AI340" s="104"/>
      <c r="AJ340" s="104"/>
      <c r="AK340" s="104"/>
    </row>
    <row r="341" spans="2:37" s="2" customFormat="1" ht="15" customHeight="1" x14ac:dyDescent="0.25">
      <c r="B341" s="32">
        <v>44075</v>
      </c>
      <c r="C341" s="33">
        <f t="shared" si="126"/>
        <v>2020</v>
      </c>
      <c r="D341" s="34">
        <f>'[1]IGP-DI'!C335</f>
        <v>3.3000564265801557E-2</v>
      </c>
      <c r="E341" s="45">
        <f t="shared" si="118"/>
        <v>2.0250899508675668</v>
      </c>
      <c r="F341" s="45">
        <f t="shared" si="127"/>
        <v>2693.5596691287624</v>
      </c>
      <c r="G341" s="52"/>
      <c r="H341" s="46">
        <f>[1]Intangível!C131</f>
        <v>16572.499999999938</v>
      </c>
      <c r="I341" s="46">
        <f t="shared" si="120"/>
        <v>57751100.369199999</v>
      </c>
      <c r="J341" s="46">
        <f t="shared" si="119"/>
        <v>82857931.155009672</v>
      </c>
      <c r="K341" s="46">
        <f t="shared" si="121"/>
        <v>481259.1697433333</v>
      </c>
      <c r="L341" s="46">
        <f t="shared" si="121"/>
        <v>690482.75962508062</v>
      </c>
      <c r="M341" s="46">
        <f t="shared" si="134"/>
        <v>61598695.768138342</v>
      </c>
      <c r="N341" s="46">
        <f t="shared" si="128"/>
        <v>142871058.76078317</v>
      </c>
      <c r="O341" s="47">
        <f t="shared" si="135"/>
        <v>91897855.166199997</v>
      </c>
      <c r="P341" s="46">
        <f t="shared" si="129"/>
        <v>182601545.6875411</v>
      </c>
      <c r="Q341" s="46">
        <f t="shared" si="122"/>
        <v>30299159.398061655</v>
      </c>
      <c r="R341" s="46">
        <f t="shared" si="122"/>
        <v>39730486.926757932</v>
      </c>
      <c r="S341" s="46">
        <f t="shared" si="123"/>
        <v>608252.71754515637</v>
      </c>
      <c r="T341" s="46"/>
      <c r="U341" s="46"/>
      <c r="V341" s="46"/>
      <c r="W341" s="4"/>
      <c r="X341" s="20"/>
      <c r="Y341" s="38">
        <f t="shared" si="130"/>
        <v>264.80537575736145</v>
      </c>
      <c r="Z341" s="38">
        <f t="shared" si="131"/>
        <v>233.26953088942963</v>
      </c>
      <c r="AA341" s="38">
        <f t="shared" si="132"/>
        <v>498.07490664679108</v>
      </c>
      <c r="AB341" s="39"/>
      <c r="AC341" s="38">
        <f t="shared" si="133"/>
        <v>491.71922719127258</v>
      </c>
      <c r="AD341" s="22"/>
      <c r="AF341" s="38">
        <f t="shared" si="124"/>
        <v>142871058.76078317</v>
      </c>
      <c r="AG341" s="38">
        <f t="shared" si="125"/>
        <v>39730486.926757932</v>
      </c>
      <c r="AH341" s="104"/>
      <c r="AI341" s="104"/>
      <c r="AJ341" s="104"/>
      <c r="AK341" s="104"/>
    </row>
    <row r="342" spans="2:37" s="2" customFormat="1" ht="15" customHeight="1" x14ac:dyDescent="0.25">
      <c r="B342" s="32">
        <v>44105</v>
      </c>
      <c r="C342" s="33">
        <f t="shared" si="126"/>
        <v>2020</v>
      </c>
      <c r="D342" s="34">
        <f>'[1]IGP-DI'!C336</f>
        <v>3.6807966051963348E-2</v>
      </c>
      <c r="E342" s="45">
        <f t="shared" si="118"/>
        <v>2.0768748272169071</v>
      </c>
      <c r="F342" s="45">
        <f t="shared" si="127"/>
        <v>2792.7041219889916</v>
      </c>
      <c r="G342" s="52"/>
      <c r="H342" s="46">
        <f>[1]Intangível!C132</f>
        <v>489808.86</v>
      </c>
      <c r="I342" s="46">
        <f t="shared" si="120"/>
        <v>57781270.629199997</v>
      </c>
      <c r="J342" s="46">
        <f t="shared" si="119"/>
        <v>85636945.726003528</v>
      </c>
      <c r="K342" s="46">
        <f t="shared" si="121"/>
        <v>481510.5885766666</v>
      </c>
      <c r="L342" s="46">
        <f t="shared" si="121"/>
        <v>713641.21438336268</v>
      </c>
      <c r="M342" s="46">
        <f t="shared" si="134"/>
        <v>62079954.937881678</v>
      </c>
      <c r="N342" s="46">
        <f t="shared" si="128"/>
        <v>148299153.39745</v>
      </c>
      <c r="O342" s="47">
        <f t="shared" si="135"/>
        <v>91914427.666199997</v>
      </c>
      <c r="P342" s="46">
        <f t="shared" si="129"/>
        <v>188644619.13288879</v>
      </c>
      <c r="Q342" s="46">
        <f t="shared" si="122"/>
        <v>29834472.728318319</v>
      </c>
      <c r="R342" s="46">
        <f t="shared" si="122"/>
        <v>40345465.735438794</v>
      </c>
      <c r="S342" s="46">
        <f t="shared" si="123"/>
        <v>617667.7174746159</v>
      </c>
      <c r="T342" s="46"/>
      <c r="U342" s="46"/>
      <c r="V342" s="46"/>
      <c r="W342" s="4"/>
      <c r="X342" s="20"/>
      <c r="Y342" s="38">
        <f t="shared" si="130"/>
        <v>264.94353273940703</v>
      </c>
      <c r="Z342" s="38">
        <f t="shared" si="131"/>
        <v>229.31280288823223</v>
      </c>
      <c r="AA342" s="38">
        <f t="shared" si="132"/>
        <v>494.25633562763926</v>
      </c>
      <c r="AB342" s="39"/>
      <c r="AC342" s="38">
        <f t="shared" si="133"/>
        <v>312.41189178116986</v>
      </c>
      <c r="AD342" s="22"/>
      <c r="AF342" s="38">
        <f t="shared" si="124"/>
        <v>148299153.39745</v>
      </c>
      <c r="AG342" s="38">
        <f t="shared" si="125"/>
        <v>40345465.735438794</v>
      </c>
      <c r="AH342" s="104"/>
      <c r="AI342" s="104"/>
      <c r="AJ342" s="104"/>
      <c r="AK342" s="104"/>
    </row>
    <row r="343" spans="2:37" s="2" customFormat="1" ht="15" customHeight="1" x14ac:dyDescent="0.25">
      <c r="B343" s="32">
        <v>44136</v>
      </c>
      <c r="C343" s="33">
        <f t="shared" si="126"/>
        <v>2020</v>
      </c>
      <c r="D343" s="34">
        <f>'[1]IGP-DI'!C337</f>
        <v>2.6332303128534074E-2</v>
      </c>
      <c r="E343" s="45">
        <f t="shared" si="118"/>
        <v>2.1098550871270811</v>
      </c>
      <c r="F343" s="45">
        <f t="shared" si="127"/>
        <v>2866.2424534775123</v>
      </c>
      <c r="G343" s="52"/>
      <c r="H343" s="46">
        <f>[1]Intangível!C133</f>
        <v>421256.78999999992</v>
      </c>
      <c r="I343" s="46">
        <f t="shared" si="120"/>
        <v>57708918.419199996</v>
      </c>
      <c r="J343" s="46">
        <f t="shared" si="119"/>
        <v>88129367.0698466</v>
      </c>
      <c r="K343" s="46">
        <f t="shared" si="121"/>
        <v>480907.65349333332</v>
      </c>
      <c r="L343" s="46">
        <f t="shared" si="121"/>
        <v>734411.39224872168</v>
      </c>
      <c r="M343" s="46">
        <f t="shared" si="134"/>
        <v>62561465.526458345</v>
      </c>
      <c r="N343" s="46">
        <f t="shared" si="128"/>
        <v>154497652.4972139</v>
      </c>
      <c r="O343" s="47">
        <f t="shared" si="135"/>
        <v>92404236.526199996</v>
      </c>
      <c r="P343" s="46">
        <f t="shared" si="129"/>
        <v>196096081.59770855</v>
      </c>
      <c r="Q343" s="46">
        <f t="shared" si="122"/>
        <v>29842770.999741651</v>
      </c>
      <c r="R343" s="46">
        <f t="shared" si="122"/>
        <v>41598429.100494653</v>
      </c>
      <c r="S343" s="46">
        <f t="shared" si="123"/>
        <v>636849.92314918246</v>
      </c>
      <c r="T343" s="46"/>
      <c r="U343" s="46"/>
      <c r="V343" s="46"/>
      <c r="W343" s="4"/>
      <c r="X343" s="20"/>
      <c r="Y343" s="38">
        <f t="shared" si="130"/>
        <v>262.97500922713812</v>
      </c>
      <c r="Z343" s="38">
        <f t="shared" si="131"/>
        <v>228.04059983827131</v>
      </c>
      <c r="AA343" s="38">
        <f t="shared" si="132"/>
        <v>491.01560906540942</v>
      </c>
      <c r="AB343" s="39"/>
      <c r="AC343" s="38">
        <f t="shared" si="133"/>
        <v>340.17371117757421</v>
      </c>
      <c r="AD343" s="22"/>
      <c r="AF343" s="38">
        <f t="shared" si="124"/>
        <v>154497652.4972139</v>
      </c>
      <c r="AG343" s="38">
        <f t="shared" si="125"/>
        <v>41598429.100494653</v>
      </c>
      <c r="AH343" s="104"/>
      <c r="AI343" s="104"/>
      <c r="AJ343" s="104"/>
      <c r="AK343" s="104"/>
    </row>
    <row r="344" spans="2:37" s="2" customFormat="1" ht="15" customHeight="1" x14ac:dyDescent="0.25">
      <c r="B344" s="41">
        <v>44166</v>
      </c>
      <c r="C344" s="33">
        <f t="shared" si="126"/>
        <v>2020</v>
      </c>
      <c r="D344" s="34">
        <f>'[1]IGP-DI'!C338</f>
        <v>7.5920561328250979E-3</v>
      </c>
      <c r="E344" s="48">
        <f t="shared" si="118"/>
        <v>2.0928027816386483</v>
      </c>
      <c r="F344" s="48">
        <f t="shared" si="127"/>
        <v>2888.0031270745999</v>
      </c>
      <c r="G344" s="44">
        <f>F344/F332-1</f>
        <v>0.23083231596507092</v>
      </c>
      <c r="H344" s="46">
        <f>[1]Intangível!C134</f>
        <v>1120207.9804999991</v>
      </c>
      <c r="I344" s="46">
        <f t="shared" si="120"/>
        <v>57997256.809199996</v>
      </c>
      <c r="J344" s="47">
        <f t="shared" si="119"/>
        <v>90601927.167132095</v>
      </c>
      <c r="K344" s="46">
        <f t="shared" si="121"/>
        <v>483310.47340999998</v>
      </c>
      <c r="L344" s="47">
        <f t="shared" si="121"/>
        <v>755016.05972610076</v>
      </c>
      <c r="M344" s="46">
        <f t="shared" si="134"/>
        <v>63042373.179951675</v>
      </c>
      <c r="N344" s="47">
        <f t="shared" si="128"/>
        <v>159319681.65106791</v>
      </c>
      <c r="O344" s="47">
        <f t="shared" si="135"/>
        <v>92825493.316200003</v>
      </c>
      <c r="P344" s="47">
        <f t="shared" si="129"/>
        <v>201692092.51214638</v>
      </c>
      <c r="Q344" s="46">
        <f t="shared" si="122"/>
        <v>29783120.136248328</v>
      </c>
      <c r="R344" s="47">
        <f t="shared" si="122"/>
        <v>42372410.861078471</v>
      </c>
      <c r="S344" s="47">
        <f t="shared" si="123"/>
        <v>648699.17408017046</v>
      </c>
      <c r="T344" s="47">
        <f t="shared" ref="T344" si="138">SUM(S333:S344)</f>
        <v>7018010.1993316952</v>
      </c>
      <c r="U344" s="47">
        <f>SUM(L333:L344)</f>
        <v>7885491.9517480778</v>
      </c>
      <c r="V344" s="47">
        <f t="shared" ref="V344" si="139">T344+U344</f>
        <v>14903502.151079774</v>
      </c>
      <c r="W344" s="4"/>
      <c r="X344" s="20"/>
      <c r="Y344" s="38">
        <f t="shared" si="130"/>
        <v>263.41667600731614</v>
      </c>
      <c r="Z344" s="38">
        <f t="shared" si="131"/>
        <v>226.32390127817914</v>
      </c>
      <c r="AA344" s="38">
        <f t="shared" si="132"/>
        <v>489.74057728549531</v>
      </c>
      <c r="AB344" s="39"/>
      <c r="AC344" s="38">
        <f t="shared" si="133"/>
        <v>98.912516267527451</v>
      </c>
      <c r="AD344" s="22"/>
      <c r="AF344" s="38">
        <f t="shared" si="124"/>
        <v>159319681.65106791</v>
      </c>
      <c r="AG344" s="38">
        <f t="shared" si="125"/>
        <v>42372410.861078471</v>
      </c>
      <c r="AH344" s="104"/>
      <c r="AI344" s="104"/>
      <c r="AJ344" s="104"/>
      <c r="AK344" s="104"/>
    </row>
    <row r="345" spans="2:37" s="2" customFormat="1" ht="15" customHeight="1" x14ac:dyDescent="0.25">
      <c r="B345" s="32">
        <v>44197</v>
      </c>
      <c r="C345" s="33">
        <f t="shared" si="126"/>
        <v>2021</v>
      </c>
      <c r="D345" s="34">
        <f>'[1]IGP-DI'!C339</f>
        <v>2.9086948244680277E-2</v>
      </c>
      <c r="E345" s="35">
        <f t="shared" si="118"/>
        <v>2.145550451370799</v>
      </c>
      <c r="F345" s="35">
        <f t="shared" si="127"/>
        <v>2972.0063245622937</v>
      </c>
      <c r="G345" s="52"/>
      <c r="H345" s="37">
        <f>[1]Intangível!C135</f>
        <v>37124.779999999984</v>
      </c>
      <c r="I345" s="37">
        <f t="shared" si="120"/>
        <v>58843268.779699996</v>
      </c>
      <c r="J345" s="37">
        <f t="shared" si="119"/>
        <v>91844656.573853269</v>
      </c>
      <c r="K345" s="37">
        <f t="shared" si="121"/>
        <v>490360.57316416665</v>
      </c>
      <c r="L345" s="37">
        <f t="shared" si="121"/>
        <v>765372.13811544387</v>
      </c>
      <c r="M345" s="37">
        <f t="shared" si="134"/>
        <v>63525683.653361678</v>
      </c>
      <c r="N345" s="37">
        <f t="shared" si="128"/>
        <v>161289993.80125937</v>
      </c>
      <c r="O345" s="40">
        <f t="shared" si="135"/>
        <v>93945701.296700001</v>
      </c>
      <c r="P345" s="37">
        <f t="shared" si="129"/>
        <v>204352062.86241397</v>
      </c>
      <c r="Q345" s="37">
        <f t="shared" si="122"/>
        <v>30420017.643338323</v>
      </c>
      <c r="R345" s="37">
        <f t="shared" si="122"/>
        <v>43062069.061154604</v>
      </c>
      <c r="S345" s="37">
        <f t="shared" si="123"/>
        <v>659257.47594913375</v>
      </c>
      <c r="T345" s="37"/>
      <c r="U345" s="37"/>
      <c r="V345" s="37"/>
      <c r="W345" s="4"/>
      <c r="X345" s="20"/>
      <c r="Y345" s="38">
        <f t="shared" si="130"/>
        <v>265.01776640758936</v>
      </c>
      <c r="Z345" s="38">
        <f t="shared" si="131"/>
        <v>228.27450211832976</v>
      </c>
      <c r="AA345" s="38">
        <f t="shared" si="132"/>
        <v>493.2922685259191</v>
      </c>
      <c r="AB345" s="39"/>
      <c r="AC345" s="38">
        <f t="shared" si="133"/>
        <v>480.43744172467336</v>
      </c>
      <c r="AD345" s="22"/>
      <c r="AF345" s="38">
        <f t="shared" si="124"/>
        <v>161289993.80125937</v>
      </c>
      <c r="AG345" s="38">
        <f t="shared" si="125"/>
        <v>43062069.061154604</v>
      </c>
      <c r="AH345" s="104"/>
      <c r="AI345" s="104"/>
      <c r="AJ345" s="104"/>
      <c r="AK345" s="104"/>
    </row>
    <row r="346" spans="2:37" s="2" customFormat="1" ht="15" customHeight="1" x14ac:dyDescent="0.25">
      <c r="B346" s="32">
        <v>44228</v>
      </c>
      <c r="C346" s="33">
        <f t="shared" si="126"/>
        <v>2021</v>
      </c>
      <c r="D346" s="34">
        <f>'[1]IGP-DI'!C340</f>
        <v>2.7052906521476405E-2</v>
      </c>
      <c r="E346" s="35">
        <f t="shared" si="118"/>
        <v>2.1822500245665113</v>
      </c>
      <c r="F346" s="35">
        <f t="shared" si="127"/>
        <v>3052.4077338419143</v>
      </c>
      <c r="G346" s="52"/>
      <c r="H346" s="37">
        <f>[1]Intangível!C136</f>
        <v>140126.62999999998</v>
      </c>
      <c r="I346" s="37">
        <f t="shared" si="120"/>
        <v>58706123.4397</v>
      </c>
      <c r="J346" s="37">
        <f t="shared" si="119"/>
        <v>94180436.638095394</v>
      </c>
      <c r="K346" s="37">
        <f t="shared" si="121"/>
        <v>489217.69533083332</v>
      </c>
      <c r="L346" s="37">
        <f t="shared" si="121"/>
        <v>784836.97198412823</v>
      </c>
      <c r="M346" s="37">
        <f t="shared" si="134"/>
        <v>64016044.226525843</v>
      </c>
      <c r="N346" s="37">
        <f t="shared" si="128"/>
        <v>166769061.98122612</v>
      </c>
      <c r="O346" s="40">
        <f t="shared" si="135"/>
        <v>93982826.076700002</v>
      </c>
      <c r="P346" s="37">
        <f t="shared" si="129"/>
        <v>210334245.36514112</v>
      </c>
      <c r="Q346" s="37">
        <f t="shared" si="122"/>
        <v>29966781.850174159</v>
      </c>
      <c r="R346" s="37">
        <f t="shared" si="122"/>
        <v>43565183.383915007</v>
      </c>
      <c r="S346" s="37">
        <f t="shared" si="123"/>
        <v>666959.88983142632</v>
      </c>
      <c r="T346" s="37"/>
      <c r="U346" s="37"/>
      <c r="V346" s="37"/>
      <c r="W346" s="4"/>
      <c r="X346" s="20"/>
      <c r="Y346" s="38">
        <f t="shared" si="130"/>
        <v>264.07648109554952</v>
      </c>
      <c r="Z346" s="38">
        <f t="shared" si="131"/>
        <v>224.41402103330105</v>
      </c>
      <c r="AA346" s="38">
        <f t="shared" si="132"/>
        <v>488.49050212885061</v>
      </c>
      <c r="AB346" s="39"/>
      <c r="AC346" s="38">
        <f t="shared" si="133"/>
        <v>441.34166908569171</v>
      </c>
      <c r="AD346" s="22"/>
      <c r="AF346" s="38">
        <f t="shared" si="124"/>
        <v>166769061.98122612</v>
      </c>
      <c r="AG346" s="38">
        <f t="shared" si="125"/>
        <v>43565183.383915007</v>
      </c>
      <c r="AH346" s="104"/>
      <c r="AI346" s="104"/>
      <c r="AJ346" s="104"/>
      <c r="AK346" s="104"/>
    </row>
    <row r="347" spans="2:37" s="2" customFormat="1" ht="15" customHeight="1" x14ac:dyDescent="0.25">
      <c r="B347" s="32">
        <v>44256</v>
      </c>
      <c r="C347" s="33">
        <f t="shared" si="126"/>
        <v>2021</v>
      </c>
      <c r="D347" s="34">
        <f>'[1]IGP-DI'!C341</f>
        <v>2.170738272067374E-2</v>
      </c>
      <c r="E347" s="35">
        <f t="shared" si="118"/>
        <v>2.2084960192192393</v>
      </c>
      <c r="F347" s="35">
        <f t="shared" si="127"/>
        <v>3118.6675167399653</v>
      </c>
      <c r="G347" s="52"/>
      <c r="H347" s="37">
        <f>[1]Intangível!C137</f>
        <v>458199.22</v>
      </c>
      <c r="I347" s="37">
        <f t="shared" si="120"/>
        <v>57891898.949700005</v>
      </c>
      <c r="J347" s="37">
        <f t="shared" si="119"/>
        <v>94789575.894175097</v>
      </c>
      <c r="K347" s="37">
        <f t="shared" si="121"/>
        <v>482432.49124750006</v>
      </c>
      <c r="L347" s="37">
        <f t="shared" si="121"/>
        <v>789913.13245145918</v>
      </c>
      <c r="M347" s="37">
        <f t="shared" si="134"/>
        <v>64505261.921856679</v>
      </c>
      <c r="N347" s="37">
        <f t="shared" si="128"/>
        <v>172086718.91890034</v>
      </c>
      <c r="O347" s="40">
        <f t="shared" si="135"/>
        <v>94122952.706699997</v>
      </c>
      <c r="P347" s="37">
        <f t="shared" si="129"/>
        <v>216168315.50589213</v>
      </c>
      <c r="Q347" s="37">
        <f t="shared" si="122"/>
        <v>29617690.784843318</v>
      </c>
      <c r="R347" s="37">
        <f t="shared" si="122"/>
        <v>44081596.586991787</v>
      </c>
      <c r="S347" s="37">
        <f t="shared" si="123"/>
        <v>674865.90252960194</v>
      </c>
      <c r="T347" s="37"/>
      <c r="U347" s="37"/>
      <c r="V347" s="37"/>
      <c r="W347" s="4"/>
      <c r="X347" s="20"/>
      <c r="Y347" s="38">
        <f t="shared" si="130"/>
        <v>258.7836230703146</v>
      </c>
      <c r="Z347" s="38">
        <f t="shared" si="131"/>
        <v>221.0929736048669</v>
      </c>
      <c r="AA347" s="38">
        <f t="shared" si="132"/>
        <v>479.87659667518153</v>
      </c>
      <c r="AB347" s="39"/>
      <c r="AC347" s="38">
        <f t="shared" si="133"/>
        <v>329.76584478579116</v>
      </c>
      <c r="AD347" s="22"/>
      <c r="AF347" s="38">
        <f t="shared" si="124"/>
        <v>172086718.91890034</v>
      </c>
      <c r="AG347" s="38">
        <f t="shared" si="125"/>
        <v>44081596.586991787</v>
      </c>
      <c r="AH347" s="104"/>
      <c r="AI347" s="104"/>
      <c r="AJ347" s="104"/>
      <c r="AK347" s="104"/>
    </row>
    <row r="348" spans="2:37" s="2" customFormat="1" ht="15" customHeight="1" x14ac:dyDescent="0.25">
      <c r="B348" s="32">
        <v>44287</v>
      </c>
      <c r="C348" s="33">
        <f t="shared" si="126"/>
        <v>2021</v>
      </c>
      <c r="D348" s="34">
        <f>'[1]IGP-DI'!C342</f>
        <v>2.2187742902246121E-2</v>
      </c>
      <c r="E348" s="35">
        <f t="shared" si="118"/>
        <v>2.2438077857543335</v>
      </c>
      <c r="F348" s="35">
        <f t="shared" si="127"/>
        <v>3187.8637097989781</v>
      </c>
      <c r="G348" s="52"/>
      <c r="H348" s="37">
        <f>[1]Intangível!C138</f>
        <v>144204.57</v>
      </c>
      <c r="I348" s="37">
        <f t="shared" si="120"/>
        <v>58299219.119700007</v>
      </c>
      <c r="J348" s="37">
        <f t="shared" si="119"/>
        <v>97202988.842484504</v>
      </c>
      <c r="K348" s="37">
        <f t="shared" si="121"/>
        <v>485826.82599750004</v>
      </c>
      <c r="L348" s="37">
        <f t="shared" si="121"/>
        <v>810024.90702070424</v>
      </c>
      <c r="M348" s="37">
        <f t="shared" si="134"/>
        <v>64987694.413104177</v>
      </c>
      <c r="N348" s="37">
        <f t="shared" si="128"/>
        <v>176629331.26675156</v>
      </c>
      <c r="O348" s="40">
        <f t="shared" si="135"/>
        <v>94581151.926699996</v>
      </c>
      <c r="P348" s="37">
        <f t="shared" si="129"/>
        <v>221328909.38849273</v>
      </c>
      <c r="Q348" s="37">
        <f t="shared" si="122"/>
        <v>29593457.513595819</v>
      </c>
      <c r="R348" s="37">
        <f t="shared" si="122"/>
        <v>44699578.121741176</v>
      </c>
      <c r="S348" s="37">
        <f t="shared" si="123"/>
        <v>684326.87260522635</v>
      </c>
      <c r="T348" s="37"/>
      <c r="U348" s="37"/>
      <c r="V348" s="37"/>
      <c r="W348" s="4"/>
      <c r="X348" s="20"/>
      <c r="Y348" s="38">
        <f t="shared" si="130"/>
        <v>259.73429442951556</v>
      </c>
      <c r="Z348" s="38">
        <f t="shared" si="131"/>
        <v>219.4292494894016</v>
      </c>
      <c r="AA348" s="38">
        <f t="shared" si="132"/>
        <v>479.16354391891718</v>
      </c>
      <c r="AB348" s="39"/>
      <c r="AC348" s="38">
        <f t="shared" si="133"/>
        <v>432.92438273037817</v>
      </c>
      <c r="AD348" s="22"/>
      <c r="AF348" s="38">
        <f t="shared" si="124"/>
        <v>176629331.26675156</v>
      </c>
      <c r="AG348" s="38">
        <f t="shared" si="125"/>
        <v>44699578.121741176</v>
      </c>
      <c r="AH348" s="104"/>
      <c r="AI348" s="104"/>
      <c r="AJ348" s="104"/>
      <c r="AK348" s="104"/>
    </row>
    <row r="349" spans="2:37" s="2" customFormat="1" ht="15" customHeight="1" x14ac:dyDescent="0.25">
      <c r="B349" s="32">
        <v>44317</v>
      </c>
      <c r="C349" s="33">
        <f t="shared" si="126"/>
        <v>2021</v>
      </c>
      <c r="D349" s="34">
        <f>'[1]IGP-DI'!C343</f>
        <v>3.3975668670596093E-2</v>
      </c>
      <c r="E349" s="35">
        <f t="shared" si="118"/>
        <v>2.3086012965503349</v>
      </c>
      <c r="F349" s="35">
        <f t="shared" si="127"/>
        <v>3296.1735109701253</v>
      </c>
      <c r="G349" s="52"/>
      <c r="H349" s="37">
        <f>[1]Intangível!C139</f>
        <v>225901.17</v>
      </c>
      <c r="I349" s="37">
        <f t="shared" si="120"/>
        <v>58486457.169700004</v>
      </c>
      <c r="J349" s="37">
        <f t="shared" si="119"/>
        <v>99603666.76964803</v>
      </c>
      <c r="K349" s="37">
        <f t="shared" si="121"/>
        <v>487387.14308083337</v>
      </c>
      <c r="L349" s="37">
        <f t="shared" si="121"/>
        <v>830030.55641373363</v>
      </c>
      <c r="M349" s="37">
        <f t="shared" si="134"/>
        <v>65473521.239101678</v>
      </c>
      <c r="N349" s="37">
        <f t="shared" si="128"/>
        <v>181376334.98929602</v>
      </c>
      <c r="O349" s="40">
        <f t="shared" si="135"/>
        <v>94725356.496699989</v>
      </c>
      <c r="P349" s="37">
        <f t="shared" si="129"/>
        <v>226387102.47076362</v>
      </c>
      <c r="Q349" s="37">
        <f t="shared" si="122"/>
        <v>29251835.257598311</v>
      </c>
      <c r="R349" s="37">
        <f t="shared" si="122"/>
        <v>45010767.481467605</v>
      </c>
      <c r="S349" s="37">
        <f t="shared" si="123"/>
        <v>689091.01692778838</v>
      </c>
      <c r="T349" s="37"/>
      <c r="U349" s="37"/>
      <c r="V349" s="37"/>
      <c r="W349" s="4"/>
      <c r="X349" s="20"/>
      <c r="Y349" s="38">
        <f t="shared" si="130"/>
        <v>260.37203342864183</v>
      </c>
      <c r="Z349" s="38">
        <f t="shared" si="131"/>
        <v>216.16075204521258</v>
      </c>
      <c r="AA349" s="38">
        <f t="shared" si="132"/>
        <v>476.5327854738544</v>
      </c>
      <c r="AB349" s="39"/>
      <c r="AC349" s="38">
        <f t="shared" si="133"/>
        <v>405.66991598993752</v>
      </c>
      <c r="AD349" s="22"/>
      <c r="AF349" s="38">
        <f t="shared" si="124"/>
        <v>181376334.98929602</v>
      </c>
      <c r="AG349" s="38">
        <f t="shared" si="125"/>
        <v>45010767.481467605</v>
      </c>
      <c r="AH349" s="104"/>
      <c r="AI349" s="104"/>
      <c r="AJ349" s="104"/>
      <c r="AK349" s="104"/>
    </row>
    <row r="350" spans="2:37" s="2" customFormat="1" ht="15" customHeight="1" x14ac:dyDescent="0.25">
      <c r="B350" s="32">
        <v>44348</v>
      </c>
      <c r="C350" s="33">
        <f t="shared" si="126"/>
        <v>2021</v>
      </c>
      <c r="D350" s="34">
        <f>'[1]IGP-DI'!C344</f>
        <v>1.1145155221876646E-3</v>
      </c>
      <c r="E350" s="35">
        <f t="shared" si="118"/>
        <v>2.3110175239012003</v>
      </c>
      <c r="F350" s="35">
        <f t="shared" si="127"/>
        <v>3299.8471475119254</v>
      </c>
      <c r="G350" s="52"/>
      <c r="H350" s="37">
        <f>[1]Intangível!C140</f>
        <v>273697.7799999998</v>
      </c>
      <c r="I350" s="37">
        <f t="shared" si="120"/>
        <v>58635563.529700004</v>
      </c>
      <c r="J350" s="37">
        <f t="shared" si="119"/>
        <v>103044055.66555995</v>
      </c>
      <c r="K350" s="37">
        <f t="shared" si="121"/>
        <v>488629.69608083338</v>
      </c>
      <c r="L350" s="37">
        <f t="shared" si="121"/>
        <v>858700.46387966617</v>
      </c>
      <c r="M350" s="37">
        <f t="shared" si="134"/>
        <v>65960908.382182509</v>
      </c>
      <c r="N350" s="37">
        <f t="shared" si="128"/>
        <v>188396948.65116432</v>
      </c>
      <c r="O350" s="40">
        <f t="shared" si="135"/>
        <v>94951257.666699991</v>
      </c>
      <c r="P350" s="37">
        <f t="shared" si="129"/>
        <v>234312331.96891078</v>
      </c>
      <c r="Q350" s="37">
        <f t="shared" si="122"/>
        <v>28990349.284517482</v>
      </c>
      <c r="R350" s="37">
        <f t="shared" si="122"/>
        <v>45915383.31774646</v>
      </c>
      <c r="S350" s="37">
        <f t="shared" si="123"/>
        <v>702940.20638688921</v>
      </c>
      <c r="T350" s="37"/>
      <c r="U350" s="37"/>
      <c r="V350" s="37"/>
      <c r="W350" s="4"/>
      <c r="X350" s="20"/>
      <c r="Y350" s="38">
        <f t="shared" si="130"/>
        <v>260.51433913348046</v>
      </c>
      <c r="Z350" s="38">
        <f t="shared" si="131"/>
        <v>213.25946709037194</v>
      </c>
      <c r="AA350" s="38">
        <f t="shared" si="132"/>
        <v>473.77380622385238</v>
      </c>
      <c r="AB350" s="39"/>
      <c r="AC350" s="38">
        <f t="shared" si="133"/>
        <v>390.7388024265415</v>
      </c>
      <c r="AD350" s="22"/>
      <c r="AF350" s="38">
        <f t="shared" si="124"/>
        <v>188396948.65116432</v>
      </c>
      <c r="AG350" s="38">
        <f t="shared" si="125"/>
        <v>45915383.31774646</v>
      </c>
      <c r="AH350" s="104"/>
      <c r="AI350" s="104"/>
      <c r="AJ350" s="104"/>
      <c r="AK350" s="104"/>
    </row>
    <row r="351" spans="2:37" s="2" customFormat="1" ht="15" customHeight="1" x14ac:dyDescent="0.25">
      <c r="B351" s="32">
        <v>44378</v>
      </c>
      <c r="C351" s="33">
        <f t="shared" si="126"/>
        <v>2021</v>
      </c>
      <c r="D351" s="34">
        <f>'[1]IGP-DI'!C345</f>
        <v>1.4457425287051517E-2</v>
      </c>
      <c r="E351" s="35">
        <f t="shared" si="118"/>
        <v>2.3475103507196202</v>
      </c>
      <c r="F351" s="35">
        <f t="shared" si="127"/>
        <v>3347.554441105769</v>
      </c>
      <c r="G351" s="52"/>
      <c r="H351" s="37">
        <f>[1]Intangível!C141</f>
        <v>5424937.4700000007</v>
      </c>
      <c r="I351" s="37">
        <f t="shared" si="120"/>
        <v>58696555.249700002</v>
      </c>
      <c r="J351" s="37">
        <f t="shared" si="119"/>
        <v>102941335.25339261</v>
      </c>
      <c r="K351" s="37">
        <f t="shared" si="121"/>
        <v>489137.96041416668</v>
      </c>
      <c r="L351" s="37">
        <f t="shared" si="121"/>
        <v>857844.46044493839</v>
      </c>
      <c r="M351" s="37">
        <f t="shared" si="134"/>
        <v>66449538.078263342</v>
      </c>
      <c r="N351" s="37">
        <f t="shared" si="128"/>
        <v>189466577.47364441</v>
      </c>
      <c r="O351" s="40">
        <f t="shared" si="135"/>
        <v>95224955.446699992</v>
      </c>
      <c r="P351" s="37">
        <f t="shared" si="129"/>
        <v>234847479.52035433</v>
      </c>
      <c r="Q351" s="37">
        <f t="shared" si="122"/>
        <v>28775417.368436649</v>
      </c>
      <c r="R351" s="37">
        <f t="shared" si="122"/>
        <v>45380902.046709925</v>
      </c>
      <c r="S351" s="37">
        <f t="shared" si="123"/>
        <v>694757.5811352965</v>
      </c>
      <c r="T351" s="37"/>
      <c r="U351" s="37"/>
      <c r="V351" s="37"/>
      <c r="W351" s="4"/>
      <c r="X351" s="20"/>
      <c r="Y351" s="38">
        <f t="shared" si="130"/>
        <v>259.96490809937984</v>
      </c>
      <c r="Z351" s="38">
        <f t="shared" si="131"/>
        <v>210.542352441731</v>
      </c>
      <c r="AA351" s="38">
        <f t="shared" si="132"/>
        <v>470.50726054111084</v>
      </c>
      <c r="AB351" s="39"/>
      <c r="AC351" s="38">
        <f t="shared" si="133"/>
        <v>-1173.489333086078</v>
      </c>
      <c r="AD351" s="22"/>
      <c r="AF351" s="38">
        <f t="shared" si="124"/>
        <v>189466577.47364441</v>
      </c>
      <c r="AG351" s="38">
        <f t="shared" si="125"/>
        <v>45380902.046709925</v>
      </c>
      <c r="AH351" s="104"/>
      <c r="AI351" s="104"/>
      <c r="AJ351" s="104"/>
      <c r="AK351" s="104"/>
    </row>
    <row r="352" spans="2:37" s="2" customFormat="1" ht="15" customHeight="1" x14ac:dyDescent="0.25">
      <c r="B352" s="32">
        <v>44409</v>
      </c>
      <c r="C352" s="33">
        <f t="shared" si="126"/>
        <v>2021</v>
      </c>
      <c r="D352" s="34">
        <f>'[1]IGP-DI'!C346</f>
        <v>-1.369894971608332E-3</v>
      </c>
      <c r="E352" s="35">
        <f t="shared" si="118"/>
        <v>2.3454865448934585</v>
      </c>
      <c r="F352" s="35">
        <f t="shared" si="127"/>
        <v>3342.968643109713</v>
      </c>
      <c r="G352" s="52"/>
      <c r="H352" s="37">
        <f>[1]Intangível!C142</f>
        <v>295072.61</v>
      </c>
      <c r="I352" s="37">
        <f t="shared" si="120"/>
        <v>63693244.899700001</v>
      </c>
      <c r="J352" s="37">
        <f t="shared" si="119"/>
        <v>108927653.82480419</v>
      </c>
      <c r="K352" s="37">
        <f t="shared" si="121"/>
        <v>530777.04083083337</v>
      </c>
      <c r="L352" s="37">
        <f t="shared" si="121"/>
        <v>907730.44854003482</v>
      </c>
      <c r="M352" s="37">
        <f t="shared" si="134"/>
        <v>66938676.038677506</v>
      </c>
      <c r="N352" s="37">
        <f t="shared" si="128"/>
        <v>193076023.04450271</v>
      </c>
      <c r="O352" s="40">
        <f t="shared" si="135"/>
        <v>100649892.91669999</v>
      </c>
      <c r="P352" s="37">
        <f t="shared" si="129"/>
        <v>243746137.50753167</v>
      </c>
      <c r="Q352" s="37">
        <f t="shared" si="122"/>
        <v>33711216.878022484</v>
      </c>
      <c r="R352" s="37">
        <f t="shared" si="122"/>
        <v>50670114.463028967</v>
      </c>
      <c r="S352" s="37">
        <f t="shared" si="123"/>
        <v>775732.62258974486</v>
      </c>
      <c r="T352" s="37"/>
      <c r="U352" s="37"/>
      <c r="V352" s="37"/>
      <c r="W352" s="4"/>
      <c r="X352" s="20"/>
      <c r="Y352" s="38">
        <f t="shared" si="130"/>
        <v>271.16226621849711</v>
      </c>
      <c r="Z352" s="38">
        <f t="shared" si="131"/>
        <v>231.7311447020123</v>
      </c>
      <c r="AA352" s="38">
        <f t="shared" si="132"/>
        <v>502.89341092050938</v>
      </c>
      <c r="AB352" s="39"/>
      <c r="AC352" s="38">
        <f t="shared" si="133"/>
        <v>414.74768687291743</v>
      </c>
      <c r="AD352" s="22"/>
      <c r="AF352" s="38">
        <f t="shared" si="124"/>
        <v>193076023.04450271</v>
      </c>
      <c r="AG352" s="38">
        <f t="shared" si="125"/>
        <v>50670114.463028967</v>
      </c>
      <c r="AH352" s="104"/>
      <c r="AI352" s="104"/>
      <c r="AJ352" s="104"/>
      <c r="AK352" s="104"/>
    </row>
    <row r="353" spans="2:37" s="2" customFormat="1" ht="15" customHeight="1" x14ac:dyDescent="0.25">
      <c r="B353" s="32">
        <v>44440</v>
      </c>
      <c r="C353" s="33">
        <f t="shared" si="126"/>
        <v>2021</v>
      </c>
      <c r="D353" s="34">
        <f>'[1]IGP-DI'!C347</f>
        <v>-5.4543908453698053E-3</v>
      </c>
      <c r="E353" s="35">
        <f t="shared" si="118"/>
        <v>2.3184803563843106</v>
      </c>
      <c r="F353" s="35">
        <f t="shared" si="127"/>
        <v>3324.7347855463772</v>
      </c>
      <c r="G353" s="52"/>
      <c r="H353" s="37">
        <f>[1]Intangível!C143</f>
        <v>932899.15000000014</v>
      </c>
      <c r="I353" s="37">
        <f t="shared" si="120"/>
        <v>63755056.659699999</v>
      </c>
      <c r="J353" s="37">
        <f t="shared" si="119"/>
        <v>108525992.58595039</v>
      </c>
      <c r="K353" s="37">
        <f t="shared" si="121"/>
        <v>531292.13883083337</v>
      </c>
      <c r="L353" s="37">
        <f t="shared" si="121"/>
        <v>904383.27154958656</v>
      </c>
      <c r="M353" s="37">
        <f t="shared" si="134"/>
        <v>67469453.079508334</v>
      </c>
      <c r="N353" s="37">
        <f t="shared" si="128"/>
        <v>193718016.1245589</v>
      </c>
      <c r="O353" s="40">
        <f t="shared" si="135"/>
        <v>100944965.52669999</v>
      </c>
      <c r="P353" s="37">
        <f t="shared" si="129"/>
        <v>243706899.29092646</v>
      </c>
      <c r="Q353" s="37">
        <f t="shared" si="122"/>
        <v>33475512.447191656</v>
      </c>
      <c r="R353" s="37">
        <f t="shared" si="122"/>
        <v>49988883.166367561</v>
      </c>
      <c r="S353" s="37">
        <f t="shared" si="123"/>
        <v>765303.33215001342</v>
      </c>
      <c r="T353" s="37"/>
      <c r="U353" s="37"/>
      <c r="V353" s="37"/>
      <c r="W353" s="4"/>
      <c r="X353" s="20"/>
      <c r="Y353" s="38">
        <f t="shared" si="130"/>
        <v>270.53298074262119</v>
      </c>
      <c r="Z353" s="38">
        <f t="shared" si="131"/>
        <v>228.9292583486841</v>
      </c>
      <c r="AA353" s="38">
        <f t="shared" si="132"/>
        <v>499.46223909130526</v>
      </c>
      <c r="AB353" s="39"/>
      <c r="AC353" s="38">
        <f t="shared" si="133"/>
        <v>220.39915187903813</v>
      </c>
      <c r="AD353" s="22"/>
      <c r="AF353" s="38">
        <f t="shared" si="124"/>
        <v>193718016.1245589</v>
      </c>
      <c r="AG353" s="38">
        <f t="shared" si="125"/>
        <v>49988883.166367561</v>
      </c>
      <c r="AH353" s="104"/>
      <c r="AI353" s="104"/>
      <c r="AJ353" s="104"/>
      <c r="AK353" s="104"/>
    </row>
    <row r="354" spans="2:37" s="2" customFormat="1" ht="15" customHeight="1" x14ac:dyDescent="0.25">
      <c r="B354" s="32">
        <v>44470</v>
      </c>
      <c r="C354" s="33">
        <f t="shared" si="126"/>
        <v>2021</v>
      </c>
      <c r="D354" s="34">
        <f>'[1]IGP-DI'!C348</f>
        <v>1.5964333699767908E-2</v>
      </c>
      <c r="E354" s="35">
        <f t="shared" si="118"/>
        <v>2.3379026137869738</v>
      </c>
      <c r="F354" s="35">
        <f t="shared" si="127"/>
        <v>3377.8119611260659</v>
      </c>
      <c r="G354" s="52"/>
      <c r="H354" s="37">
        <f>[1]Intangível!C144</f>
        <v>1052096.110000001</v>
      </c>
      <c r="I354" s="37">
        <f t="shared" si="120"/>
        <v>64815525.569699995</v>
      </c>
      <c r="J354" s="37">
        <f t="shared" si="119"/>
        <v>109157628.14155017</v>
      </c>
      <c r="K354" s="37">
        <f t="shared" si="121"/>
        <v>540129.37974749994</v>
      </c>
      <c r="L354" s="37">
        <f t="shared" si="121"/>
        <v>909646.90117958467</v>
      </c>
      <c r="M354" s="37">
        <f t="shared" si="134"/>
        <v>68000745.218339175</v>
      </c>
      <c r="N354" s="37">
        <f t="shared" si="128"/>
        <v>193560852.76253843</v>
      </c>
      <c r="O354" s="40">
        <f t="shared" si="135"/>
        <v>101877864.6767</v>
      </c>
      <c r="P354" s="37">
        <f t="shared" si="129"/>
        <v>243305437.36389714</v>
      </c>
      <c r="Q354" s="37">
        <f t="shared" si="122"/>
        <v>33877119.458360821</v>
      </c>
      <c r="R354" s="37">
        <f t="shared" si="122"/>
        <v>49744584.601358712</v>
      </c>
      <c r="S354" s="37">
        <f t="shared" si="123"/>
        <v>761563.25047588372</v>
      </c>
      <c r="T354" s="37"/>
      <c r="U354" s="37"/>
      <c r="V354" s="37"/>
      <c r="W354" s="4"/>
      <c r="X354" s="20"/>
      <c r="Y354" s="38">
        <f t="shared" si="130"/>
        <v>273.59983874024886</v>
      </c>
      <c r="Z354" s="38">
        <f t="shared" si="131"/>
        <v>229.05984976204067</v>
      </c>
      <c r="AA354" s="38">
        <f t="shared" si="132"/>
        <v>502.65968850228955</v>
      </c>
      <c r="AB354" s="39"/>
      <c r="AC354" s="38">
        <f t="shared" si="133"/>
        <v>186.21456494723805</v>
      </c>
      <c r="AD354" s="22"/>
      <c r="AF354" s="38">
        <f t="shared" si="124"/>
        <v>193560852.76253843</v>
      </c>
      <c r="AG354" s="38">
        <f t="shared" si="125"/>
        <v>49744584.601358712</v>
      </c>
      <c r="AH354" s="104"/>
      <c r="AI354" s="104"/>
      <c r="AJ354" s="104"/>
      <c r="AK354" s="104"/>
    </row>
    <row r="355" spans="2:37" s="2" customFormat="1" ht="15" customHeight="1" x14ac:dyDescent="0.25">
      <c r="B355" s="32">
        <v>44501</v>
      </c>
      <c r="C355" s="33">
        <f t="shared" si="126"/>
        <v>2021</v>
      </c>
      <c r="D355" s="34">
        <f>'[1]IGP-DI'!C349</f>
        <v>-5.8068937326424264E-3</v>
      </c>
      <c r="E355" s="35">
        <f t="shared" si="118"/>
        <v>2.3151164318217536</v>
      </c>
      <c r="F355" s="35">
        <f t="shared" si="127"/>
        <v>3358.1973660189583</v>
      </c>
      <c r="G355" s="52"/>
      <c r="H355" s="37">
        <f>[1]Intangível!C145</f>
        <v>493798.55000000005</v>
      </c>
      <c r="I355" s="37">
        <f t="shared" si="120"/>
        <v>65847398.889699996</v>
      </c>
      <c r="J355" s="37">
        <f t="shared" si="119"/>
        <v>111921870.15286227</v>
      </c>
      <c r="K355" s="37">
        <f t="shared" si="121"/>
        <v>548728.32408083323</v>
      </c>
      <c r="L355" s="37">
        <f t="shared" si="121"/>
        <v>932682.25127385219</v>
      </c>
      <c r="M355" s="37">
        <f t="shared" si="134"/>
        <v>68540874.59808667</v>
      </c>
      <c r="N355" s="37">
        <f t="shared" si="128"/>
        <v>197575091.61511022</v>
      </c>
      <c r="O355" s="40">
        <f t="shared" si="135"/>
        <v>102929960.7867</v>
      </c>
      <c r="P355" s="37">
        <f t="shared" si="129"/>
        <v>248258538.68032667</v>
      </c>
      <c r="Q355" s="37">
        <f t="shared" si="122"/>
        <v>34389086.188613325</v>
      </c>
      <c r="R355" s="37">
        <f t="shared" si="122"/>
        <v>50683447.065216452</v>
      </c>
      <c r="S355" s="37">
        <f t="shared" si="123"/>
        <v>775936.7376696188</v>
      </c>
      <c r="T355" s="37"/>
      <c r="U355" s="37"/>
      <c r="V355" s="37"/>
      <c r="W355" s="4"/>
      <c r="X355" s="20"/>
      <c r="Y355" s="38">
        <f t="shared" si="130"/>
        <v>276.12024056037819</v>
      </c>
      <c r="Z355" s="38">
        <f t="shared" si="131"/>
        <v>229.7157883859656</v>
      </c>
      <c r="AA355" s="38">
        <f t="shared" si="132"/>
        <v>505.83602894634379</v>
      </c>
      <c r="AB355" s="39"/>
      <c r="AC355" s="38">
        <f t="shared" si="133"/>
        <v>359.64714819071355</v>
      </c>
      <c r="AD355" s="22"/>
      <c r="AF355" s="38">
        <f t="shared" si="124"/>
        <v>197575091.61511022</v>
      </c>
      <c r="AG355" s="38">
        <f t="shared" si="125"/>
        <v>50683447.065216452</v>
      </c>
      <c r="AH355" s="104"/>
      <c r="AI355" s="104"/>
      <c r="AJ355" s="104"/>
      <c r="AK355" s="104"/>
    </row>
    <row r="356" spans="2:37" s="2" customFormat="1" ht="15" customHeight="1" x14ac:dyDescent="0.25">
      <c r="B356" s="41">
        <v>44531</v>
      </c>
      <c r="C356" s="33">
        <f t="shared" si="126"/>
        <v>2021</v>
      </c>
      <c r="D356" s="34">
        <f>'[1]IGP-DI'!C350</f>
        <v>1.2527185490157411E-2</v>
      </c>
      <c r="E356" s="43">
        <f t="shared" si="118"/>
        <v>2.3341553531718873</v>
      </c>
      <c r="F356" s="43">
        <f t="shared" si="127"/>
        <v>3400.2661273356357</v>
      </c>
      <c r="G356" s="44">
        <f>F356/F344-1</f>
        <v>0.17737619307217733</v>
      </c>
      <c r="H356" s="37">
        <f>[1]Intangível!C146</f>
        <v>2518922.5399999996</v>
      </c>
      <c r="I356" s="37">
        <f t="shared" si="120"/>
        <v>66217327.909699991</v>
      </c>
      <c r="J356" s="40">
        <f t="shared" si="119"/>
        <v>111476110.47651576</v>
      </c>
      <c r="K356" s="37">
        <f t="shared" si="121"/>
        <v>551811.06591416663</v>
      </c>
      <c r="L356" s="40">
        <f t="shared" si="121"/>
        <v>928967.58730429795</v>
      </c>
      <c r="M356" s="37">
        <f t="shared" si="134"/>
        <v>69089602.92216751</v>
      </c>
      <c r="N356" s="40">
        <f t="shared" si="128"/>
        <v>197355060.31843856</v>
      </c>
      <c r="O356" s="40">
        <f t="shared" si="135"/>
        <v>103423759.33669999</v>
      </c>
      <c r="P356" s="40">
        <f t="shared" si="129"/>
        <v>247307858.84228376</v>
      </c>
      <c r="Q356" s="37">
        <f t="shared" si="122"/>
        <v>34334156.414532483</v>
      </c>
      <c r="R356" s="40">
        <f t="shared" si="122"/>
        <v>49952798.523845196</v>
      </c>
      <c r="S356" s="40">
        <f t="shared" si="123"/>
        <v>764750.89537982387</v>
      </c>
      <c r="T356" s="40">
        <f t="shared" ref="T356" si="140">SUM(S345:S356)</f>
        <v>8615485.7836304475</v>
      </c>
      <c r="U356" s="40">
        <f>SUM(L345:L356)</f>
        <v>10280133.090157431</v>
      </c>
      <c r="V356" s="40">
        <f t="shared" ref="V356" si="141">T356+U356</f>
        <v>18895618.87378788</v>
      </c>
      <c r="W356" s="4"/>
      <c r="X356" s="20"/>
      <c r="Y356" s="53">
        <f t="shared" si="130"/>
        <v>276.62685841647271</v>
      </c>
      <c r="Z356" s="53">
        <f t="shared" si="131"/>
        <v>227.72660806604497</v>
      </c>
      <c r="AA356" s="53">
        <f t="shared" si="132"/>
        <v>504.35346648251766</v>
      </c>
      <c r="AB356" s="54"/>
      <c r="AC356" s="53">
        <f t="shared" si="133"/>
        <v>-245.728278410906</v>
      </c>
      <c r="AD356" s="22"/>
      <c r="AF356" s="38">
        <f t="shared" si="124"/>
        <v>197355060.31843856</v>
      </c>
      <c r="AG356" s="38">
        <f t="shared" si="125"/>
        <v>49952798.523845196</v>
      </c>
      <c r="AH356" s="104"/>
      <c r="AI356" s="104"/>
      <c r="AJ356" s="104"/>
      <c r="AK356" s="104"/>
    </row>
    <row r="357" spans="2:37" s="2" customFormat="1" ht="15" customHeight="1" x14ac:dyDescent="0.25">
      <c r="B357" s="32">
        <v>44562</v>
      </c>
      <c r="C357" s="33">
        <f t="shared" si="126"/>
        <v>2022</v>
      </c>
      <c r="D357" s="34">
        <f>'[1]IGP-DI'!C351</f>
        <v>2.0127902073424631E-2</v>
      </c>
      <c r="E357" s="45">
        <f t="shared" si="118"/>
        <v>2.3849471418814128</v>
      </c>
      <c r="F357" s="45">
        <f t="shared" si="127"/>
        <v>3468.7063509702302</v>
      </c>
      <c r="G357" s="52"/>
      <c r="H357" s="46">
        <f>[1]Intangível!C147</f>
        <v>347994.97</v>
      </c>
      <c r="I357" s="46">
        <f t="shared" si="120"/>
        <v>67668488.219699994</v>
      </c>
      <c r="J357" s="46">
        <f t="shared" si="119"/>
        <v>112930747.01500101</v>
      </c>
      <c r="K357" s="46">
        <f t="shared" si="121"/>
        <v>563904.06849749992</v>
      </c>
      <c r="L357" s="46">
        <f t="shared" si="121"/>
        <v>941089.55845834175</v>
      </c>
      <c r="M357" s="46">
        <f t="shared" si="134"/>
        <v>69641413.988081679</v>
      </c>
      <c r="N357" s="46">
        <f t="shared" si="128"/>
        <v>200767968.70305365</v>
      </c>
      <c r="O357" s="47">
        <f t="shared" si="135"/>
        <v>105942681.8767</v>
      </c>
      <c r="P357" s="46">
        <f t="shared" si="129"/>
        <v>252956407.81306863</v>
      </c>
      <c r="Q357" s="46">
        <f t="shared" si="122"/>
        <v>36301267.88861832</v>
      </c>
      <c r="R357" s="46">
        <f t="shared" si="122"/>
        <v>52188439.110014975</v>
      </c>
      <c r="S357" s="46">
        <f t="shared" si="123"/>
        <v>798977.36898179189</v>
      </c>
      <c r="T357" s="46"/>
      <c r="U357" s="46"/>
      <c r="V357" s="46"/>
      <c r="W357" s="4"/>
      <c r="X357" s="20"/>
      <c r="Y357" s="38">
        <f t="shared" si="130"/>
        <v>276.76938310583245</v>
      </c>
      <c r="Z357" s="38">
        <f t="shared" si="131"/>
        <v>234.97495168351742</v>
      </c>
      <c r="AA357" s="38">
        <f t="shared" si="132"/>
        <v>511.74433478934986</v>
      </c>
      <c r="AB357" s="39"/>
      <c r="AC357" s="38">
        <f t="shared" si="133"/>
        <v>409.40088372757072</v>
      </c>
      <c r="AD357" s="22"/>
      <c r="AF357" s="38">
        <f t="shared" si="124"/>
        <v>200767968.70305365</v>
      </c>
      <c r="AG357" s="38">
        <f t="shared" si="125"/>
        <v>52188439.110014975</v>
      </c>
      <c r="AH357" s="104"/>
      <c r="AI357" s="104"/>
      <c r="AJ357" s="104"/>
      <c r="AK357" s="104"/>
    </row>
    <row r="358" spans="2:37" s="2" customFormat="1" ht="15" customHeight="1" x14ac:dyDescent="0.25">
      <c r="B358" s="32">
        <v>44593</v>
      </c>
      <c r="C358" s="33">
        <f t="shared" si="126"/>
        <v>2022</v>
      </c>
      <c r="D358" s="34">
        <f>'[1]IGP-DI'!C352</f>
        <v>1.5020740311131764E-2</v>
      </c>
      <c r="E358" s="45">
        <f t="shared" si="118"/>
        <v>2.4135496457014121</v>
      </c>
      <c r="F358" s="45">
        <f t="shared" si="127"/>
        <v>3520.8088882837274</v>
      </c>
      <c r="G358" s="52"/>
      <c r="H358" s="46">
        <f>[1]Intangível!C148</f>
        <v>261569.96999999997</v>
      </c>
      <c r="I358" s="46">
        <f t="shared" si="120"/>
        <v>67967719.109699994</v>
      </c>
      <c r="J358" s="46">
        <f t="shared" si="119"/>
        <v>115442505.65745337</v>
      </c>
      <c r="K358" s="46">
        <f t="shared" si="121"/>
        <v>566397.65924749989</v>
      </c>
      <c r="L358" s="46">
        <f t="shared" si="121"/>
        <v>962020.88047877804</v>
      </c>
      <c r="M358" s="46">
        <f t="shared" si="134"/>
        <v>70205318.056579173</v>
      </c>
      <c r="N358" s="46">
        <f t="shared" si="128"/>
        <v>205769038.4335224</v>
      </c>
      <c r="O358" s="47">
        <f t="shared" si="135"/>
        <v>106290676.8467</v>
      </c>
      <c r="P358" s="46">
        <f t="shared" si="129"/>
        <v>258402888.99705353</v>
      </c>
      <c r="Q358" s="46">
        <f t="shared" si="122"/>
        <v>36085358.790120825</v>
      </c>
      <c r="R358" s="46">
        <f t="shared" si="122"/>
        <v>52633850.563531131</v>
      </c>
      <c r="S358" s="46">
        <f t="shared" si="123"/>
        <v>805796.3824896398</v>
      </c>
      <c r="T358" s="46"/>
      <c r="U358" s="46"/>
      <c r="V358" s="46"/>
      <c r="W358" s="4"/>
      <c r="X358" s="20"/>
      <c r="Y358" s="38">
        <f t="shared" si="130"/>
        <v>277.34284287561314</v>
      </c>
      <c r="Z358" s="38">
        <f t="shared" si="131"/>
        <v>232.30458302250085</v>
      </c>
      <c r="AA358" s="38">
        <f t="shared" si="132"/>
        <v>509.64742589811397</v>
      </c>
      <c r="AB358" s="39"/>
      <c r="AC358" s="38">
        <f t="shared" si="133"/>
        <v>434.2389180759294</v>
      </c>
      <c r="AD358" s="22"/>
      <c r="AF358" s="38">
        <f t="shared" si="124"/>
        <v>205769038.4335224</v>
      </c>
      <c r="AG358" s="38">
        <f t="shared" si="125"/>
        <v>52633850.563531131</v>
      </c>
      <c r="AH358" s="104"/>
      <c r="AI358" s="104"/>
      <c r="AJ358" s="104"/>
      <c r="AK358" s="104"/>
    </row>
    <row r="359" spans="2:37" s="2" customFormat="1" ht="15" customHeight="1" x14ac:dyDescent="0.25">
      <c r="B359" s="32">
        <v>44621</v>
      </c>
      <c r="C359" s="33">
        <f t="shared" si="126"/>
        <v>2022</v>
      </c>
      <c r="D359" s="34">
        <f>'[1]IGP-DI'!C353</f>
        <v>2.3689597072782176E-2</v>
      </c>
      <c r="E359" s="45">
        <f t="shared" si="118"/>
        <v>2.4689861932601191</v>
      </c>
      <c r="F359" s="45">
        <f t="shared" si="127"/>
        <v>3604.2154322174392</v>
      </c>
      <c r="G359" s="52"/>
      <c r="H359" s="46">
        <f>[1]Intangível!C149</f>
        <v>309808.82999999996</v>
      </c>
      <c r="I359" s="46">
        <f t="shared" si="120"/>
        <v>68023824.049699992</v>
      </c>
      <c r="J359" s="46">
        <f t="shared" si="119"/>
        <v>116946136.45003237</v>
      </c>
      <c r="K359" s="46">
        <f t="shared" si="121"/>
        <v>566865.20041416655</v>
      </c>
      <c r="L359" s="46">
        <f t="shared" si="121"/>
        <v>974551.13708360307</v>
      </c>
      <c r="M359" s="46">
        <f t="shared" si="134"/>
        <v>70771715.715826675</v>
      </c>
      <c r="N359" s="46">
        <f t="shared" si="128"/>
        <v>209836312.87020198</v>
      </c>
      <c r="O359" s="47">
        <f t="shared" si="135"/>
        <v>106552246.8167</v>
      </c>
      <c r="P359" s="46">
        <f t="shared" si="129"/>
        <v>262549790.63291705</v>
      </c>
      <c r="Q359" s="46">
        <f t="shared" si="122"/>
        <v>35780531.100873321</v>
      </c>
      <c r="R359" s="46">
        <f t="shared" si="122"/>
        <v>52713477.762715071</v>
      </c>
      <c r="S359" s="46">
        <f t="shared" si="123"/>
        <v>807015.43274652259</v>
      </c>
      <c r="T359" s="46"/>
      <c r="U359" s="46"/>
      <c r="V359" s="46"/>
      <c r="W359" s="4"/>
      <c r="X359" s="20"/>
      <c r="Y359" s="38">
        <f t="shared" si="130"/>
        <v>276.79751102839981</v>
      </c>
      <c r="Z359" s="38">
        <f t="shared" si="131"/>
        <v>229.21307527711755</v>
      </c>
      <c r="AA359" s="38">
        <f t="shared" si="132"/>
        <v>506.01058630551734</v>
      </c>
      <c r="AB359" s="39"/>
      <c r="AC359" s="38">
        <f t="shared" si="133"/>
        <v>418.01693489462775</v>
      </c>
      <c r="AD359" s="22"/>
      <c r="AF359" s="38">
        <f t="shared" si="124"/>
        <v>209836312.87020198</v>
      </c>
      <c r="AG359" s="38">
        <f t="shared" si="125"/>
        <v>52713477.762715071</v>
      </c>
      <c r="AH359" s="104"/>
      <c r="AI359" s="104"/>
      <c r="AJ359" s="104"/>
      <c r="AK359" s="104"/>
    </row>
    <row r="360" spans="2:37" s="2" customFormat="1" ht="15" customHeight="1" x14ac:dyDescent="0.25">
      <c r="B360" s="32">
        <v>44652</v>
      </c>
      <c r="C360" s="33">
        <f t="shared" si="126"/>
        <v>2022</v>
      </c>
      <c r="D360" s="34">
        <f>'[1]IGP-DI'!C354</f>
        <v>4.1333810606383192E-3</v>
      </c>
      <c r="E360" s="45">
        <f t="shared" si="118"/>
        <v>2.465463599412653</v>
      </c>
      <c r="F360" s="45">
        <f t="shared" si="127"/>
        <v>3619.113028023427</v>
      </c>
      <c r="G360" s="52"/>
      <c r="H360" s="46">
        <f>[1]Intangível!C150</f>
        <v>2861404.9599999981</v>
      </c>
      <c r="I360" s="46">
        <f t="shared" si="120"/>
        <v>67900616.139699996</v>
      </c>
      <c r="J360" s="46">
        <f t="shared" si="119"/>
        <v>118964579.02559401</v>
      </c>
      <c r="K360" s="46">
        <f t="shared" si="121"/>
        <v>565838.46783083328</v>
      </c>
      <c r="L360" s="46">
        <f t="shared" si="121"/>
        <v>991371.49187995004</v>
      </c>
      <c r="M360" s="46">
        <f t="shared" si="134"/>
        <v>71338580.916240841</v>
      </c>
      <c r="N360" s="46">
        <f t="shared" si="128"/>
        <v>215804888.43418324</v>
      </c>
      <c r="O360" s="47">
        <f t="shared" si="135"/>
        <v>106862055.64669999</v>
      </c>
      <c r="P360" s="46">
        <f t="shared" si="129"/>
        <v>269086637.46090645</v>
      </c>
      <c r="Q360" s="46">
        <f t="shared" si="122"/>
        <v>35523474.730459154</v>
      </c>
      <c r="R360" s="46">
        <f t="shared" si="122"/>
        <v>53281749.026723206</v>
      </c>
      <c r="S360" s="46">
        <f t="shared" si="123"/>
        <v>815715.36489870015</v>
      </c>
      <c r="T360" s="46"/>
      <c r="U360" s="46"/>
      <c r="V360" s="46"/>
      <c r="W360" s="4"/>
      <c r="X360" s="20"/>
      <c r="Y360" s="38">
        <f t="shared" si="130"/>
        <v>275.05888882730397</v>
      </c>
      <c r="Z360" s="38">
        <f t="shared" si="131"/>
        <v>226.3225881580679</v>
      </c>
      <c r="AA360" s="38">
        <f t="shared" si="132"/>
        <v>501.38147698537188</v>
      </c>
      <c r="AB360" s="39"/>
      <c r="AC360" s="38">
        <f t="shared" si="133"/>
        <v>-292.52360827185481</v>
      </c>
      <c r="AD360" s="22"/>
      <c r="AF360" s="38">
        <f t="shared" si="124"/>
        <v>215804888.43418324</v>
      </c>
      <c r="AG360" s="38">
        <f t="shared" si="125"/>
        <v>53281749.026723206</v>
      </c>
      <c r="AH360" s="104"/>
      <c r="AI360" s="104"/>
      <c r="AJ360" s="104"/>
      <c r="AK360" s="104"/>
    </row>
    <row r="361" spans="2:37" s="2" customFormat="1" ht="15" customHeight="1" x14ac:dyDescent="0.25">
      <c r="B361" s="32">
        <v>44682</v>
      </c>
      <c r="C361" s="33">
        <f t="shared" si="126"/>
        <v>2022</v>
      </c>
      <c r="D361" s="34">
        <f>'[1]IGP-DI'!C355</f>
        <v>6.9017544404796904E-3</v>
      </c>
      <c r="E361" s="45">
        <f t="shared" si="118"/>
        <v>2.4575179646205991</v>
      </c>
      <c r="F361" s="45">
        <f t="shared" si="127"/>
        <v>3644.0912574351855</v>
      </c>
      <c r="G361" s="52"/>
      <c r="H361" s="46">
        <f>[1]Intangível!C151</f>
        <v>261483.40000000002</v>
      </c>
      <c r="I361" s="46">
        <f t="shared" si="120"/>
        <v>69277324.649699986</v>
      </c>
      <c r="J361" s="46">
        <f t="shared" si="119"/>
        <v>118669072.1468415</v>
      </c>
      <c r="K361" s="46">
        <f t="shared" si="121"/>
        <v>577311.03874749993</v>
      </c>
      <c r="L361" s="46">
        <f t="shared" si="121"/>
        <v>988908.9345570124</v>
      </c>
      <c r="M361" s="46">
        <f t="shared" si="134"/>
        <v>71904419.384071678</v>
      </c>
      <c r="N361" s="46">
        <f t="shared" si="128"/>
        <v>217692361.4808588</v>
      </c>
      <c r="O361" s="47">
        <f t="shared" si="135"/>
        <v>109723460.60669999</v>
      </c>
      <c r="P361" s="46">
        <f t="shared" si="129"/>
        <v>273072107.30892664</v>
      </c>
      <c r="Q361" s="46">
        <f t="shared" si="122"/>
        <v>37819041.22262831</v>
      </c>
      <c r="R361" s="46">
        <f t="shared" si="122"/>
        <v>55379745.828067839</v>
      </c>
      <c r="S361" s="46">
        <f t="shared" si="123"/>
        <v>847834.5850374162</v>
      </c>
      <c r="T361" s="46"/>
      <c r="U361" s="46"/>
      <c r="V361" s="46"/>
      <c r="W361" s="4"/>
      <c r="X361" s="20"/>
      <c r="Y361" s="38">
        <f t="shared" si="130"/>
        <v>273.24621444528452</v>
      </c>
      <c r="Z361" s="38">
        <f t="shared" si="131"/>
        <v>234.26584869620933</v>
      </c>
      <c r="AA361" s="38">
        <f t="shared" si="132"/>
        <v>507.51206314149385</v>
      </c>
      <c r="AB361" s="39"/>
      <c r="AC361" s="38">
        <f t="shared" si="133"/>
        <v>435.26137686137821</v>
      </c>
      <c r="AD361" s="22"/>
      <c r="AF361" s="38">
        <f t="shared" si="124"/>
        <v>217692361.4808588</v>
      </c>
      <c r="AG361" s="38">
        <f t="shared" si="125"/>
        <v>55379745.828067839</v>
      </c>
      <c r="AH361" s="104"/>
      <c r="AI361" s="104"/>
      <c r="AJ361" s="104"/>
      <c r="AK361" s="104"/>
    </row>
    <row r="362" spans="2:37" s="2" customFormat="1" ht="15" customHeight="1" x14ac:dyDescent="0.25">
      <c r="B362" s="32">
        <v>44713</v>
      </c>
      <c r="C362" s="33">
        <f t="shared" si="126"/>
        <v>2022</v>
      </c>
      <c r="D362" s="34">
        <f>'[1]IGP-DI'!C356</f>
        <v>6.2483819699590271E-3</v>
      </c>
      <c r="E362" s="45">
        <f t="shared" si="118"/>
        <v>2.4504894377884803</v>
      </c>
      <c r="F362" s="45">
        <f t="shared" si="127"/>
        <v>3666.860931545029</v>
      </c>
      <c r="G362" s="52"/>
      <c r="H362" s="46">
        <f>[1]Intangível!C152</f>
        <v>194003.14</v>
      </c>
      <c r="I362" s="46">
        <f t="shared" si="120"/>
        <v>69360754.399699986</v>
      </c>
      <c r="J362" s="46">
        <f t="shared" si="119"/>
        <v>119313814.99315436</v>
      </c>
      <c r="K362" s="46">
        <f t="shared" si="121"/>
        <v>578006.28666416649</v>
      </c>
      <c r="L362" s="46">
        <f t="shared" si="121"/>
        <v>994281.79160961963</v>
      </c>
      <c r="M362" s="46">
        <f t="shared" si="134"/>
        <v>72481730.422819182</v>
      </c>
      <c r="N362" s="46">
        <f t="shared" si="128"/>
        <v>220190554.84455517</v>
      </c>
      <c r="O362" s="47">
        <f t="shared" si="135"/>
        <v>109984944.00669999</v>
      </c>
      <c r="P362" s="46">
        <f t="shared" si="129"/>
        <v>275220072.03233421</v>
      </c>
      <c r="Q362" s="46">
        <f t="shared" si="122"/>
        <v>37503213.583880812</v>
      </c>
      <c r="R362" s="46">
        <f t="shared" si="122"/>
        <v>55029517.187779039</v>
      </c>
      <c r="S362" s="46">
        <f t="shared" si="123"/>
        <v>842472.77000075381</v>
      </c>
      <c r="T362" s="46"/>
      <c r="U362" s="46"/>
      <c r="V362" s="46"/>
      <c r="W362" s="4"/>
      <c r="X362" s="20"/>
      <c r="Y362" s="38">
        <f t="shared" si="130"/>
        <v>272.84766526660019</v>
      </c>
      <c r="Z362" s="38">
        <f t="shared" si="131"/>
        <v>231.18871358718661</v>
      </c>
      <c r="AA362" s="38">
        <f t="shared" si="132"/>
        <v>504.0363788537868</v>
      </c>
      <c r="AB362" s="39"/>
      <c r="AC362" s="38">
        <f t="shared" si="133"/>
        <v>450.79865062616142</v>
      </c>
      <c r="AD362" s="22"/>
      <c r="AF362" s="38">
        <f t="shared" si="124"/>
        <v>220190554.84455517</v>
      </c>
      <c r="AG362" s="38">
        <f t="shared" si="125"/>
        <v>55029517.187779039</v>
      </c>
      <c r="AH362" s="104"/>
      <c r="AI362" s="104"/>
      <c r="AJ362" s="104"/>
      <c r="AK362" s="104"/>
    </row>
    <row r="363" spans="2:37" s="2" customFormat="1" ht="15" customHeight="1" x14ac:dyDescent="0.25">
      <c r="B363" s="32">
        <v>44743</v>
      </c>
      <c r="C363" s="33">
        <f t="shared" si="126"/>
        <v>2022</v>
      </c>
      <c r="D363" s="34">
        <f>'[1]IGP-DI'!C357</f>
        <v>-3.7526696773214629E-3</v>
      </c>
      <c r="E363" s="45">
        <f t="shared" si="118"/>
        <v>2.4246305806834183</v>
      </c>
      <c r="F363" s="45">
        <f t="shared" si="127"/>
        <v>3653.1004137162654</v>
      </c>
      <c r="G363" s="52"/>
      <c r="H363" s="46">
        <f>[1]Intangível!C153</f>
        <v>67958.03</v>
      </c>
      <c r="I363" s="46">
        <f t="shared" si="120"/>
        <v>65828114.059699982</v>
      </c>
      <c r="J363" s="46">
        <f t="shared" si="119"/>
        <v>111122448.14310341</v>
      </c>
      <c r="K363" s="46">
        <f t="shared" si="121"/>
        <v>548567.61716416653</v>
      </c>
      <c r="L363" s="46">
        <f t="shared" si="121"/>
        <v>926020.40119252831</v>
      </c>
      <c r="M363" s="46">
        <f t="shared" si="134"/>
        <v>73059736.709483355</v>
      </c>
      <c r="N363" s="46">
        <f t="shared" si="128"/>
        <v>222566883.98143053</v>
      </c>
      <c r="O363" s="47">
        <f t="shared" si="135"/>
        <v>110178947.14669999</v>
      </c>
      <c r="P363" s="46">
        <f t="shared" si="129"/>
        <v>277134967.51391393</v>
      </c>
      <c r="Q363" s="46">
        <f t="shared" si="122"/>
        <v>37119210.43721664</v>
      </c>
      <c r="R363" s="46">
        <f t="shared" si="122"/>
        <v>54568083.532483399</v>
      </c>
      <c r="S363" s="46">
        <f t="shared" si="123"/>
        <v>835408.46506742213</v>
      </c>
      <c r="T363" s="46"/>
      <c r="U363" s="46"/>
      <c r="V363" s="46"/>
      <c r="W363" s="4"/>
      <c r="X363" s="20"/>
      <c r="Y363" s="38">
        <f t="shared" si="130"/>
        <v>252.53763872696157</v>
      </c>
      <c r="Z363" s="38">
        <f t="shared" si="131"/>
        <v>227.82660173464049</v>
      </c>
      <c r="AA363" s="38">
        <f t="shared" si="132"/>
        <v>480.36424046160209</v>
      </c>
      <c r="AB363" s="39"/>
      <c r="AC363" s="38">
        <f t="shared" si="133"/>
        <v>461.83121418417358</v>
      </c>
      <c r="AD363" s="22"/>
      <c r="AF363" s="38">
        <f t="shared" si="124"/>
        <v>222566883.98143053</v>
      </c>
      <c r="AG363" s="38">
        <f t="shared" si="125"/>
        <v>54568083.532483399</v>
      </c>
      <c r="AH363" s="104"/>
      <c r="AI363" s="104"/>
      <c r="AJ363" s="104"/>
      <c r="AK363" s="104"/>
    </row>
    <row r="364" spans="2:37" s="2" customFormat="1" ht="15" customHeight="1" x14ac:dyDescent="0.25">
      <c r="B364" s="32">
        <v>44774</v>
      </c>
      <c r="C364" s="33">
        <f t="shared" si="126"/>
        <v>2022</v>
      </c>
      <c r="D364" s="34">
        <f>'[1]IGP-DI'!C358</f>
        <v>-5.532628828160191E-3</v>
      </c>
      <c r="E364" s="45">
        <f t="shared" si="118"/>
        <v>2.3752167492815879</v>
      </c>
      <c r="F364" s="45">
        <f t="shared" si="127"/>
        <v>3632.889165055175</v>
      </c>
      <c r="G364" s="52"/>
      <c r="H364" s="46">
        <f>[1]Intangível!C154</f>
        <v>52245.610000000008</v>
      </c>
      <c r="I364" s="46">
        <f t="shared" si="120"/>
        <v>65744744.489699982</v>
      </c>
      <c r="J364" s="46">
        <f t="shared" si="119"/>
        <v>110406231.78078713</v>
      </c>
      <c r="K364" s="46">
        <f t="shared" si="121"/>
        <v>547872.87074749987</v>
      </c>
      <c r="L364" s="46">
        <f t="shared" si="121"/>
        <v>920051.93150655937</v>
      </c>
      <c r="M364" s="46">
        <f t="shared" si="134"/>
        <v>73608304.32664752</v>
      </c>
      <c r="N364" s="46">
        <f t="shared" si="128"/>
        <v>222654209.33724988</v>
      </c>
      <c r="O364" s="47">
        <f t="shared" si="135"/>
        <v>110246905.1767</v>
      </c>
      <c r="P364" s="46">
        <f t="shared" si="129"/>
        <v>276162674.53076047</v>
      </c>
      <c r="Q364" s="46">
        <f t="shared" si="122"/>
        <v>36638600.850052476</v>
      </c>
      <c r="R364" s="46">
        <f t="shared" si="122"/>
        <v>53508465.193510592</v>
      </c>
      <c r="S364" s="46">
        <f t="shared" si="123"/>
        <v>819186.26936594374</v>
      </c>
      <c r="T364" s="46"/>
      <c r="U364" s="46"/>
      <c r="V364" s="46"/>
      <c r="W364" s="4"/>
      <c r="X364" s="20"/>
      <c r="Y364" s="38">
        <f t="shared" si="130"/>
        <v>251.8550894610091</v>
      </c>
      <c r="Z364" s="38">
        <f t="shared" si="131"/>
        <v>224.24411502354329</v>
      </c>
      <c r="AA364" s="38">
        <f t="shared" si="132"/>
        <v>476.09920448455239</v>
      </c>
      <c r="AB364" s="39"/>
      <c r="AC364" s="38">
        <f t="shared" si="133"/>
        <v>461.79748701633446</v>
      </c>
      <c r="AD364" s="22"/>
      <c r="AF364" s="38">
        <f t="shared" si="124"/>
        <v>222654209.33724988</v>
      </c>
      <c r="AG364" s="38">
        <f t="shared" si="125"/>
        <v>53508465.193510592</v>
      </c>
      <c r="AH364" s="104"/>
      <c r="AI364" s="104"/>
      <c r="AJ364" s="104"/>
      <c r="AK364" s="104"/>
    </row>
    <row r="365" spans="2:37" s="2" customFormat="1" ht="15" customHeight="1" x14ac:dyDescent="0.25">
      <c r="B365" s="32">
        <v>44805</v>
      </c>
      <c r="C365" s="33">
        <f t="shared" si="126"/>
        <v>2022</v>
      </c>
      <c r="D365" s="34">
        <f>'[1]IGP-DI'!C359</f>
        <v>-1.2162970912055093E-2</v>
      </c>
      <c r="E365" s="45">
        <f t="shared" si="118"/>
        <v>2.3163893868119509</v>
      </c>
      <c r="F365" s="45">
        <f t="shared" si="127"/>
        <v>3588.7024398138888</v>
      </c>
      <c r="G365" s="52"/>
      <c r="H365" s="46">
        <f>[1]Intangível!C155</f>
        <v>1051077.2800000003</v>
      </c>
      <c r="I365" s="46">
        <f t="shared" si="120"/>
        <v>65529767.889699981</v>
      </c>
      <c r="J365" s="46">
        <f t="shared" si="119"/>
        <v>109212640.96548814</v>
      </c>
      <c r="K365" s="46">
        <f t="shared" si="121"/>
        <v>546081.39908083319</v>
      </c>
      <c r="L365" s="46">
        <f t="shared" si="121"/>
        <v>910105.34137906774</v>
      </c>
      <c r="M365" s="46">
        <f t="shared" si="134"/>
        <v>74156177.197395027</v>
      </c>
      <c r="N365" s="46">
        <f t="shared" si="128"/>
        <v>222337307.86562631</v>
      </c>
      <c r="O365" s="47">
        <f t="shared" si="135"/>
        <v>110299150.7867</v>
      </c>
      <c r="P365" s="46">
        <f t="shared" si="129"/>
        <v>274686725.51082176</v>
      </c>
      <c r="Q365" s="46">
        <f t="shared" si="122"/>
        <v>36142973.589304969</v>
      </c>
      <c r="R365" s="46">
        <f t="shared" si="122"/>
        <v>52349417.645195454</v>
      </c>
      <c r="S365" s="46">
        <f t="shared" si="123"/>
        <v>801441.86511722731</v>
      </c>
      <c r="T365" s="46"/>
      <c r="U365" s="46"/>
      <c r="V365" s="46"/>
      <c r="W365" s="4"/>
      <c r="X365" s="20"/>
      <c r="Y365" s="38">
        <f t="shared" si="130"/>
        <v>250.51833403930598</v>
      </c>
      <c r="Z365" s="38">
        <f t="shared" si="131"/>
        <v>220.60729868290801</v>
      </c>
      <c r="AA365" s="38">
        <f t="shared" si="132"/>
        <v>471.12563272221399</v>
      </c>
      <c r="AB365" s="39"/>
      <c r="AC365" s="38">
        <f t="shared" si="133"/>
        <v>181.8029387874991</v>
      </c>
      <c r="AD365" s="22"/>
      <c r="AF365" s="38">
        <f t="shared" si="124"/>
        <v>222337307.86562631</v>
      </c>
      <c r="AG365" s="38">
        <f t="shared" si="125"/>
        <v>52349417.645195454</v>
      </c>
      <c r="AH365" s="104"/>
      <c r="AI365" s="104"/>
      <c r="AJ365" s="104"/>
      <c r="AK365" s="104"/>
    </row>
    <row r="366" spans="2:37" s="2" customFormat="1" ht="15" customHeight="1" x14ac:dyDescent="0.25">
      <c r="B366" s="32">
        <v>44835</v>
      </c>
      <c r="C366" s="33">
        <f t="shared" si="126"/>
        <v>2022</v>
      </c>
      <c r="D366" s="34">
        <f>'[1]IGP-DI'!C360</f>
        <v>-6.1611527048400783E-3</v>
      </c>
      <c r="E366" s="45">
        <f t="shared" si="118"/>
        <v>2.2820328833492569</v>
      </c>
      <c r="F366" s="45">
        <f t="shared" si="127"/>
        <v>3566.5918960699632</v>
      </c>
      <c r="G366" s="52"/>
      <c r="H366" s="46">
        <f>[1]Intangível!C156</f>
        <v>429325.16000000003</v>
      </c>
      <c r="I366" s="46">
        <f t="shared" si="120"/>
        <v>66386713.879699983</v>
      </c>
      <c r="J366" s="46">
        <f t="shared" si="119"/>
        <v>108472900.18800913</v>
      </c>
      <c r="K366" s="46">
        <f t="shared" si="121"/>
        <v>553222.61566416651</v>
      </c>
      <c r="L366" s="46">
        <f t="shared" si="121"/>
        <v>903940.83490007604</v>
      </c>
      <c r="M366" s="46">
        <f t="shared" si="134"/>
        <v>74702258.596475855</v>
      </c>
      <c r="N366" s="46">
        <f t="shared" si="128"/>
        <v>220532061.41397703</v>
      </c>
      <c r="O366" s="47">
        <f t="shared" si="135"/>
        <v>111350228.0667</v>
      </c>
      <c r="P366" s="46">
        <f t="shared" si="129"/>
        <v>272384011.91612297</v>
      </c>
      <c r="Q366" s="46">
        <f t="shared" si="122"/>
        <v>36647969.470224142</v>
      </c>
      <c r="R366" s="46">
        <f t="shared" si="122"/>
        <v>51851950.502145946</v>
      </c>
      <c r="S366" s="46">
        <f t="shared" si="123"/>
        <v>793825.90656612534</v>
      </c>
      <c r="T366" s="46"/>
      <c r="U366" s="46"/>
      <c r="V366" s="46"/>
      <c r="W366" s="4"/>
      <c r="X366" s="20"/>
      <c r="Y366" s="38">
        <f t="shared" si="130"/>
        <v>251.88514513534165</v>
      </c>
      <c r="Z366" s="38">
        <f t="shared" si="131"/>
        <v>221.20137288598755</v>
      </c>
      <c r="AA366" s="38">
        <f t="shared" si="132"/>
        <v>473.0865180213292</v>
      </c>
      <c r="AB366" s="39"/>
      <c r="AC366" s="38">
        <f t="shared" si="133"/>
        <v>353.45409733440681</v>
      </c>
      <c r="AD366" s="22"/>
      <c r="AF366" s="38">
        <f t="shared" si="124"/>
        <v>220532061.41397703</v>
      </c>
      <c r="AG366" s="38">
        <f t="shared" si="125"/>
        <v>51851950.502145946</v>
      </c>
      <c r="AH366" s="104"/>
      <c r="AI366" s="104"/>
      <c r="AJ366" s="104"/>
      <c r="AK366" s="104"/>
    </row>
    <row r="367" spans="2:37" s="2" customFormat="1" ht="15" customHeight="1" x14ac:dyDescent="0.25">
      <c r="B367" s="32">
        <v>44866</v>
      </c>
      <c r="C367" s="33">
        <f t="shared" si="126"/>
        <v>2022</v>
      </c>
      <c r="D367" s="34">
        <f>'[1]IGP-DI'!C361</f>
        <v>-1.7508471770545375E-3</v>
      </c>
      <c r="E367" s="45">
        <f t="shared" si="118"/>
        <v>2.2852313534734607</v>
      </c>
      <c r="F367" s="45">
        <f t="shared" si="127"/>
        <v>3560.3473387170234</v>
      </c>
      <c r="G367" s="52"/>
      <c r="H367" s="46">
        <f>[1]Intangível!C157</f>
        <v>732002.36</v>
      </c>
      <c r="I367" s="46">
        <f t="shared" si="120"/>
        <v>66418545.489699982</v>
      </c>
      <c r="J367" s="46">
        <f t="shared" si="119"/>
        <v>107324168.75572389</v>
      </c>
      <c r="K367" s="46">
        <f t="shared" si="121"/>
        <v>553487.87908083317</v>
      </c>
      <c r="L367" s="46">
        <f t="shared" si="121"/>
        <v>894368.07296436571</v>
      </c>
      <c r="M367" s="46">
        <f t="shared" si="134"/>
        <v>75255481.212140024</v>
      </c>
      <c r="N367" s="46">
        <f t="shared" si="128"/>
        <v>220071701.22467247</v>
      </c>
      <c r="O367" s="47">
        <f t="shared" si="135"/>
        <v>111779553.22669999</v>
      </c>
      <c r="P367" s="46">
        <f t="shared" si="129"/>
        <v>271132492.44647998</v>
      </c>
      <c r="Q367" s="46">
        <f t="shared" si="122"/>
        <v>36524072.014559969</v>
      </c>
      <c r="R367" s="46">
        <f t="shared" si="122"/>
        <v>51060791.22180751</v>
      </c>
      <c r="S367" s="46">
        <f t="shared" si="123"/>
        <v>781713.67690319556</v>
      </c>
      <c r="T367" s="46"/>
      <c r="U367" s="46"/>
      <c r="V367" s="46"/>
      <c r="W367" s="4"/>
      <c r="X367" s="20"/>
      <c r="Y367" s="38">
        <f t="shared" si="130"/>
        <v>250.76266055274564</v>
      </c>
      <c r="Z367" s="38">
        <f t="shared" si="131"/>
        <v>219.17665370253542</v>
      </c>
      <c r="AA367" s="38">
        <f t="shared" si="132"/>
        <v>469.93931425528103</v>
      </c>
      <c r="AB367" s="39"/>
      <c r="AC367" s="38">
        <f t="shared" si="133"/>
        <v>264.70070514875692</v>
      </c>
      <c r="AD367" s="22"/>
      <c r="AF367" s="38">
        <f t="shared" si="124"/>
        <v>220071701.22467247</v>
      </c>
      <c r="AG367" s="38">
        <f t="shared" si="125"/>
        <v>51060791.22180751</v>
      </c>
      <c r="AH367" s="104"/>
      <c r="AI367" s="104"/>
      <c r="AJ367" s="104"/>
      <c r="AK367" s="104"/>
    </row>
    <row r="368" spans="2:37" s="2" customFormat="1" ht="15" customHeight="1" x14ac:dyDescent="0.25">
      <c r="B368" s="41">
        <v>44896</v>
      </c>
      <c r="C368" s="33">
        <f t="shared" si="126"/>
        <v>2022</v>
      </c>
      <c r="D368" s="34">
        <f>'[1]IGP-DI'!C362</f>
        <v>3.0629954006811122E-3</v>
      </c>
      <c r="E368" s="48">
        <f t="shared" si="118"/>
        <v>2.2865003030066666</v>
      </c>
      <c r="F368" s="48">
        <f t="shared" si="127"/>
        <v>3571.2526662403407</v>
      </c>
      <c r="G368" s="44">
        <f>F368/F356-1</f>
        <v>5.0286222460677044E-2</v>
      </c>
      <c r="H368" s="46">
        <f>[1]Intangível!C158</f>
        <v>4389528.2699999986</v>
      </c>
      <c r="I368" s="46">
        <f t="shared" si="120"/>
        <v>66497566.269699991</v>
      </c>
      <c r="J368" s="47">
        <f t="shared" si="119"/>
        <v>106374767.29370597</v>
      </c>
      <c r="K368" s="46">
        <f t="shared" si="121"/>
        <v>554146.3855808333</v>
      </c>
      <c r="L368" s="47">
        <f t="shared" si="121"/>
        <v>886456.39411421644</v>
      </c>
      <c r="M368" s="46">
        <f t="shared" si="134"/>
        <v>75808969.091220856</v>
      </c>
      <c r="N368" s="47">
        <f t="shared" si="128"/>
        <v>220579191.47898224</v>
      </c>
      <c r="O368" s="47">
        <f t="shared" si="135"/>
        <v>112511555.58669999</v>
      </c>
      <c r="P368" s="47">
        <f t="shared" si="129"/>
        <v>271388501.62320673</v>
      </c>
      <c r="Q368" s="46">
        <f t="shared" si="122"/>
        <v>36702586.495479137</v>
      </c>
      <c r="R368" s="47">
        <f t="shared" si="122"/>
        <v>50809310.144224495</v>
      </c>
      <c r="S368" s="47">
        <f t="shared" si="123"/>
        <v>777863.63476469775</v>
      </c>
      <c r="T368" s="47">
        <f t="shared" ref="T368" si="142">SUM(S357:S368)</f>
        <v>9727251.7219394352</v>
      </c>
      <c r="U368" s="47">
        <f>SUM(L357:L368)</f>
        <v>11293166.770124119</v>
      </c>
      <c r="V368" s="47">
        <f t="shared" ref="V368" si="143">T368+U368</f>
        <v>21020418.492063552</v>
      </c>
      <c r="W368" s="4"/>
      <c r="X368" s="20"/>
      <c r="Y368" s="53">
        <f t="shared" si="130"/>
        <v>248.9803128123034</v>
      </c>
      <c r="Z368" s="53">
        <f t="shared" si="131"/>
        <v>218.47970457989138</v>
      </c>
      <c r="AA368" s="53">
        <f t="shared" si="132"/>
        <v>467.4600173921948</v>
      </c>
      <c r="AB368" s="54"/>
      <c r="AC368" s="53">
        <f t="shared" si="133"/>
        <v>-765.43325183073773</v>
      </c>
      <c r="AD368" s="22"/>
      <c r="AF368" s="38">
        <f t="shared" si="124"/>
        <v>220579191.47898224</v>
      </c>
      <c r="AG368" s="38">
        <f t="shared" si="125"/>
        <v>50809310.144224495</v>
      </c>
      <c r="AH368" s="104"/>
      <c r="AI368" s="104"/>
      <c r="AJ368" s="104"/>
      <c r="AK368" s="104"/>
    </row>
    <row r="369" spans="1:37" s="2" customFormat="1" ht="15" customHeight="1" x14ac:dyDescent="0.25">
      <c r="B369" s="32">
        <v>44927</v>
      </c>
      <c r="C369" s="33">
        <f t="shared" si="126"/>
        <v>2023</v>
      </c>
      <c r="D369" s="34">
        <f>'[1]IGP-DI'!C363</f>
        <v>5.5632093419943907E-4</v>
      </c>
      <c r="E369" s="35">
        <f t="shared" si="118"/>
        <v>2.2727988030591146</v>
      </c>
      <c r="F369" s="35">
        <f t="shared" si="127"/>
        <v>3573.2394288598857</v>
      </c>
      <c r="G369" s="52"/>
      <c r="H369" s="37">
        <f>[1]Intangível!C159+[1]Intangível!E159</f>
        <v>71582.170000000013</v>
      </c>
      <c r="I369" s="37">
        <f t="shared" si="120"/>
        <v>69715862.769699991</v>
      </c>
      <c r="J369" s="37">
        <f t="shared" si="119"/>
        <v>108425544.29458123</v>
      </c>
      <c r="K369" s="37">
        <f t="shared" si="121"/>
        <v>580965.52308083326</v>
      </c>
      <c r="L369" s="37">
        <f t="shared" si="121"/>
        <v>903546.20245484356</v>
      </c>
      <c r="M369" s="37">
        <f t="shared" si="134"/>
        <v>76363115.476801693</v>
      </c>
      <c r="N369" s="37">
        <f t="shared" si="128"/>
        <v>222143996.13394064</v>
      </c>
      <c r="O369" s="40">
        <f t="shared" si="135"/>
        <v>116901083.85669999</v>
      </c>
      <c r="P369" s="37">
        <f t="shared" si="129"/>
        <v>276622736.73037851</v>
      </c>
      <c r="Q369" s="37">
        <f t="shared" si="122"/>
        <v>40537968.379898295</v>
      </c>
      <c r="R369" s="37">
        <f t="shared" si="122"/>
        <v>54478740.596437871</v>
      </c>
      <c r="S369" s="37">
        <f t="shared" si="123"/>
        <v>834040.67202367366</v>
      </c>
      <c r="T369" s="37"/>
      <c r="U369" s="37"/>
      <c r="V369" s="37"/>
      <c r="W369" s="4"/>
      <c r="X369" s="20"/>
      <c r="Y369" s="38">
        <f t="shared" si="130"/>
        <v>253.00539807676438</v>
      </c>
      <c r="Z369" s="38">
        <f t="shared" si="131"/>
        <v>233.54289096036305</v>
      </c>
      <c r="AA369" s="38">
        <f t="shared" si="132"/>
        <v>486.54828903712746</v>
      </c>
      <c r="AB369" s="39"/>
      <c r="AC369" s="38">
        <f t="shared" si="133"/>
        <v>466.50429420117581</v>
      </c>
      <c r="AD369" s="22"/>
      <c r="AF369" s="38">
        <f t="shared" si="124"/>
        <v>222143996.13394064</v>
      </c>
      <c r="AG369" s="38">
        <f t="shared" si="125"/>
        <v>54478740.596437871</v>
      </c>
      <c r="AH369" s="104"/>
      <c r="AI369" s="104"/>
      <c r="AJ369" s="104"/>
      <c r="AK369" s="104"/>
    </row>
    <row r="370" spans="1:37" s="2" customFormat="1" ht="15" customHeight="1" x14ac:dyDescent="0.25">
      <c r="B370" s="32">
        <v>44958</v>
      </c>
      <c r="C370" s="33">
        <f t="shared" si="126"/>
        <v>2023</v>
      </c>
      <c r="D370" s="34">
        <f>'[1]IGP-DI'!C364</f>
        <v>3.5843515951672344E-4</v>
      </c>
      <c r="E370" s="35">
        <f t="shared" si="118"/>
        <v>2.2666461977299299</v>
      </c>
      <c r="F370" s="35">
        <f t="shared" si="127"/>
        <v>3574.5202035045604</v>
      </c>
      <c r="G370" s="52"/>
      <c r="H370" s="37">
        <f>[1]Intangível!C160+[1]Intangível!E160</f>
        <v>221405.6</v>
      </c>
      <c r="I370" s="37">
        <f t="shared" si="120"/>
        <v>69627044.8697</v>
      </c>
      <c r="J370" s="37">
        <f t="shared" si="119"/>
        <v>108192928.60022737</v>
      </c>
      <c r="K370" s="37">
        <f t="shared" si="121"/>
        <v>580225.3739141667</v>
      </c>
      <c r="L370" s="37">
        <f t="shared" si="121"/>
        <v>901607.73833522806</v>
      </c>
      <c r="M370" s="37">
        <f t="shared" si="134"/>
        <v>76944080.999882519</v>
      </c>
      <c r="N370" s="37">
        <f t="shared" si="128"/>
        <v>223171628.35351893</v>
      </c>
      <c r="O370" s="40">
        <f t="shared" si="135"/>
        <v>116972666.02669999</v>
      </c>
      <c r="P370" s="37">
        <f t="shared" si="129"/>
        <v>276848249.74235684</v>
      </c>
      <c r="Q370" s="37">
        <f t="shared" si="122"/>
        <v>40028585.026817471</v>
      </c>
      <c r="R370" s="37">
        <f t="shared" si="122"/>
        <v>53676621.388837904</v>
      </c>
      <c r="S370" s="37">
        <f t="shared" si="123"/>
        <v>821760.65167765424</v>
      </c>
      <c r="T370" s="37"/>
      <c r="U370" s="37"/>
      <c r="V370" s="37"/>
      <c r="W370" s="4"/>
      <c r="X370" s="20"/>
      <c r="Y370" s="38">
        <f t="shared" si="130"/>
        <v>252.32222925036518</v>
      </c>
      <c r="Z370" s="38">
        <f t="shared" si="131"/>
        <v>229.97637522987191</v>
      </c>
      <c r="AA370" s="38">
        <f t="shared" si="132"/>
        <v>482.29860448023709</v>
      </c>
      <c r="AB370" s="39"/>
      <c r="AC370" s="38">
        <f t="shared" si="133"/>
        <v>420.33645377413569</v>
      </c>
      <c r="AD370" s="22"/>
      <c r="AF370" s="38">
        <f t="shared" si="124"/>
        <v>223171628.35351893</v>
      </c>
      <c r="AG370" s="38">
        <f t="shared" si="125"/>
        <v>53676621.388837904</v>
      </c>
      <c r="AH370" s="104"/>
      <c r="AI370" s="104"/>
      <c r="AJ370" s="104"/>
      <c r="AK370" s="104"/>
    </row>
    <row r="371" spans="1:37" s="2" customFormat="1" ht="15" customHeight="1" x14ac:dyDescent="0.25">
      <c r="B371" s="32">
        <v>44986</v>
      </c>
      <c r="C371" s="33">
        <f t="shared" si="126"/>
        <v>2023</v>
      </c>
      <c r="D371" s="34">
        <f>'[1]IGP-DI'!C365</f>
        <v>-3.4205183911852899E-3</v>
      </c>
      <c r="E371" s="35">
        <f t="shared" si="118"/>
        <v>2.2544184630470201</v>
      </c>
      <c r="F371" s="35">
        <f t="shared" si="127"/>
        <v>3562.2934914088096</v>
      </c>
      <c r="G371" s="52"/>
      <c r="H371" s="37">
        <f>[1]Intangível!C161+[1]Intangível!E161</f>
        <v>147708.73000000001</v>
      </c>
      <c r="I371" s="37">
        <f t="shared" si="120"/>
        <v>69263687.819699988</v>
      </c>
      <c r="J371" s="37">
        <f t="shared" si="119"/>
        <v>107127743.67220335</v>
      </c>
      <c r="K371" s="37">
        <f t="shared" si="121"/>
        <v>577197.39849749987</v>
      </c>
      <c r="L371" s="37">
        <f t="shared" si="121"/>
        <v>892731.19726836123</v>
      </c>
      <c r="M371" s="37">
        <f t="shared" si="134"/>
        <v>77524306.373796687</v>
      </c>
      <c r="N371" s="37">
        <f t="shared" si="128"/>
        <v>224153551.81797618</v>
      </c>
      <c r="O371" s="40">
        <f t="shared" si="135"/>
        <v>117194071.62669998</v>
      </c>
      <c r="P371" s="37">
        <f t="shared" si="129"/>
        <v>277168966.84846675</v>
      </c>
      <c r="Q371" s="37">
        <f t="shared" si="122"/>
        <v>39669765.252903298</v>
      </c>
      <c r="R371" s="37">
        <f t="shared" si="122"/>
        <v>53015415.030490577</v>
      </c>
      <c r="S371" s="37">
        <f t="shared" si="123"/>
        <v>811637.93244030117</v>
      </c>
      <c r="T371" s="37"/>
      <c r="U371" s="37"/>
      <c r="V371" s="37"/>
      <c r="W371" s="4"/>
      <c r="X371" s="20"/>
      <c r="Y371" s="38">
        <f t="shared" si="130"/>
        <v>249.74853866907856</v>
      </c>
      <c r="Z371" s="38">
        <f t="shared" si="131"/>
        <v>227.06206322307213</v>
      </c>
      <c r="AA371" s="38">
        <f t="shared" si="132"/>
        <v>476.81060189215066</v>
      </c>
      <c r="AB371" s="39"/>
      <c r="AC371" s="38">
        <f t="shared" si="133"/>
        <v>435.48792875263888</v>
      </c>
      <c r="AD371" s="22"/>
      <c r="AF371" s="38">
        <f t="shared" si="124"/>
        <v>224153551.81797618</v>
      </c>
      <c r="AG371" s="38">
        <f t="shared" si="125"/>
        <v>53015415.030490577</v>
      </c>
      <c r="AH371" s="104"/>
      <c r="AI371" s="104"/>
      <c r="AJ371" s="104"/>
      <c r="AK371" s="104"/>
    </row>
    <row r="372" spans="1:37" s="2" customFormat="1" ht="15" customHeight="1" x14ac:dyDescent="0.25">
      <c r="B372" s="32">
        <v>45017</v>
      </c>
      <c r="C372" s="33">
        <f t="shared" si="126"/>
        <v>2023</v>
      </c>
      <c r="D372" s="34">
        <f>'[1]IGP-DI'!C366</f>
        <v>-1.0130160993443216E-2</v>
      </c>
      <c r="E372" s="35">
        <f t="shared" si="118"/>
        <v>2.2247942843064799</v>
      </c>
      <c r="F372" s="35">
        <f t="shared" si="127"/>
        <v>3526.2068848349436</v>
      </c>
      <c r="G372" s="52"/>
      <c r="H372" s="37">
        <f>[1]Intangível!C162+[1]Intangível!E162</f>
        <v>227809.63</v>
      </c>
      <c r="I372" s="37">
        <f t="shared" si="120"/>
        <v>69131577.399699986</v>
      </c>
      <c r="J372" s="37">
        <f t="shared" si="119"/>
        <v>106277685.28626478</v>
      </c>
      <c r="K372" s="37">
        <f t="shared" si="121"/>
        <v>576096.47833083326</v>
      </c>
      <c r="L372" s="37">
        <f t="shared" si="121"/>
        <v>885647.37738553982</v>
      </c>
      <c r="M372" s="37">
        <f t="shared" si="134"/>
        <v>78101503.772294194</v>
      </c>
      <c r="N372" s="37">
        <f t="shared" si="128"/>
        <v>224276508.065323</v>
      </c>
      <c r="O372" s="40">
        <f t="shared" si="135"/>
        <v>117341780.35669999</v>
      </c>
      <c r="P372" s="37">
        <f t="shared" si="129"/>
        <v>276368108.78946829</v>
      </c>
      <c r="Q372" s="37">
        <f t="shared" si="122"/>
        <v>39240276.584405795</v>
      </c>
      <c r="R372" s="37">
        <f t="shared" si="122"/>
        <v>52091600.724145293</v>
      </c>
      <c r="S372" s="37">
        <f t="shared" si="123"/>
        <v>797494.8245700784</v>
      </c>
      <c r="T372" s="37"/>
      <c r="U372" s="37"/>
      <c r="V372" s="37"/>
      <c r="W372" s="4"/>
      <c r="X372" s="20"/>
      <c r="Y372" s="38">
        <f t="shared" si="130"/>
        <v>248.6171842722834</v>
      </c>
      <c r="Z372" s="38">
        <f t="shared" si="131"/>
        <v>223.87117358336653</v>
      </c>
      <c r="AA372" s="38">
        <f t="shared" si="132"/>
        <v>472.48835785564995</v>
      </c>
      <c r="AB372" s="39"/>
      <c r="AC372" s="38">
        <f t="shared" si="133"/>
        <v>408.53808802263114</v>
      </c>
      <c r="AD372" s="22"/>
      <c r="AF372" s="38">
        <f t="shared" si="124"/>
        <v>224276508.065323</v>
      </c>
      <c r="AG372" s="38">
        <f t="shared" si="125"/>
        <v>52091600.724145293</v>
      </c>
      <c r="AH372" s="104"/>
      <c r="AI372" s="104"/>
      <c r="AJ372" s="104"/>
      <c r="AK372" s="104"/>
    </row>
    <row r="373" spans="1:37" s="2" customFormat="1" ht="15" customHeight="1" x14ac:dyDescent="0.25">
      <c r="B373" s="32">
        <v>45047</v>
      </c>
      <c r="C373" s="33">
        <f t="shared" si="126"/>
        <v>2023</v>
      </c>
      <c r="D373" s="34">
        <f>'[1]IGP-DI'!C367</f>
        <v>-2.3298089572601044E-2</v>
      </c>
      <c r="E373" s="35">
        <f t="shared" si="118"/>
        <v>2.1741949606280588</v>
      </c>
      <c r="F373" s="35">
        <f t="shared" si="127"/>
        <v>3444.0530009805366</v>
      </c>
      <c r="G373" s="52"/>
      <c r="H373" s="37">
        <f>[1]Intangível!C163+[1]Intangível!E163</f>
        <v>4412919.7200000007</v>
      </c>
      <c r="I373" s="37">
        <f t="shared" si="120"/>
        <v>68135314.809699982</v>
      </c>
      <c r="J373" s="37">
        <f t="shared" si="119"/>
        <v>102703268.22744231</v>
      </c>
      <c r="K373" s="37">
        <f t="shared" si="121"/>
        <v>567794.29008083313</v>
      </c>
      <c r="L373" s="37">
        <f t="shared" si="121"/>
        <v>855860.56856201927</v>
      </c>
      <c r="M373" s="37">
        <f t="shared" si="134"/>
        <v>78677600.250625029</v>
      </c>
      <c r="N373" s="37">
        <f t="shared" si="128"/>
        <v>222881226.55844319</v>
      </c>
      <c r="O373" s="40">
        <f t="shared" si="135"/>
        <v>117569589.98669998</v>
      </c>
      <c r="P373" s="37">
        <f t="shared" si="129"/>
        <v>273793957.23574978</v>
      </c>
      <c r="Q373" s="37">
        <f t="shared" si="122"/>
        <v>38891989.736074954</v>
      </c>
      <c r="R373" s="37">
        <f t="shared" si="122"/>
        <v>50912730.677306592</v>
      </c>
      <c r="S373" s="37">
        <f t="shared" si="123"/>
        <v>779446.94836498459</v>
      </c>
      <c r="T373" s="37"/>
      <c r="U373" s="37"/>
      <c r="V373" s="37"/>
      <c r="W373" s="4"/>
      <c r="X373" s="20"/>
      <c r="Y373" s="38">
        <f t="shared" si="130"/>
        <v>242.71422423987491</v>
      </c>
      <c r="Z373" s="38">
        <f t="shared" si="131"/>
        <v>221.04402090448227</v>
      </c>
      <c r="AA373" s="38">
        <f t="shared" si="132"/>
        <v>463.75824514435715</v>
      </c>
      <c r="AB373" s="39"/>
      <c r="AC373" s="38">
        <f t="shared" si="133"/>
        <v>-787.70539953812511</v>
      </c>
      <c r="AD373" s="22"/>
      <c r="AF373" s="38">
        <f t="shared" si="124"/>
        <v>222881226.55844319</v>
      </c>
      <c r="AG373" s="38">
        <f t="shared" si="125"/>
        <v>50912730.677306592</v>
      </c>
      <c r="AH373" s="104"/>
      <c r="AI373" s="104"/>
      <c r="AJ373" s="104"/>
      <c r="AK373" s="104"/>
    </row>
    <row r="374" spans="1:37" s="2" customFormat="1" ht="15" customHeight="1" x14ac:dyDescent="0.25">
      <c r="B374" s="32">
        <v>45078</v>
      </c>
      <c r="C374" s="33">
        <f t="shared" si="126"/>
        <v>2023</v>
      </c>
      <c r="D374" s="34">
        <f>'[1]IGP-DI'!C368</f>
        <v>-1.4541417461673811E-2</v>
      </c>
      <c r="E374" s="35">
        <f t="shared" si="118"/>
        <v>2.1357223592777888</v>
      </c>
      <c r="F374" s="35">
        <f t="shared" si="127"/>
        <v>3393.971588533148</v>
      </c>
      <c r="G374" s="52"/>
      <c r="H374" s="37">
        <f>[1]Intangível!C164+[1]Intangível!E164</f>
        <v>471023.69999999995</v>
      </c>
      <c r="I374" s="37">
        <f t="shared" si="120"/>
        <v>72504544.339699984</v>
      </c>
      <c r="J374" s="37">
        <f t="shared" si="119"/>
        <v>104525594.41504036</v>
      </c>
      <c r="K374" s="37">
        <f t="shared" si="121"/>
        <v>604204.53616416652</v>
      </c>
      <c r="L374" s="37">
        <f t="shared" si="121"/>
        <v>871046.62012533634</v>
      </c>
      <c r="M374" s="37">
        <f t="shared" si="134"/>
        <v>79245394.54070586</v>
      </c>
      <c r="N374" s="37">
        <f t="shared" si="128"/>
        <v>218524440.4304074</v>
      </c>
      <c r="O374" s="40">
        <f t="shared" si="135"/>
        <v>121982509.70669998</v>
      </c>
      <c r="P374" s="37">
        <f t="shared" si="129"/>
        <v>271725188.21672118</v>
      </c>
      <c r="Q374" s="37">
        <f t="shared" si="122"/>
        <v>42737115.165994123</v>
      </c>
      <c r="R374" s="37">
        <f t="shared" si="122"/>
        <v>53200747.786313772</v>
      </c>
      <c r="S374" s="37">
        <f t="shared" si="123"/>
        <v>814475.2787982102</v>
      </c>
      <c r="T374" s="37"/>
      <c r="U374" s="37"/>
      <c r="V374" s="37"/>
      <c r="W374" s="4"/>
      <c r="X374" s="20"/>
      <c r="Y374" s="38">
        <f t="shared" si="130"/>
        <v>252.91324491154626</v>
      </c>
      <c r="Z374" s="38">
        <f t="shared" si="131"/>
        <v>236.48744039836947</v>
      </c>
      <c r="AA374" s="38">
        <f t="shared" si="132"/>
        <v>489.40068530991573</v>
      </c>
      <c r="AB374" s="39"/>
      <c r="AC374" s="38">
        <f t="shared" si="133"/>
        <v>352.63632661221345</v>
      </c>
      <c r="AD374" s="22"/>
      <c r="AF374" s="38">
        <f t="shared" si="124"/>
        <v>218524440.4304074</v>
      </c>
      <c r="AG374" s="38">
        <f t="shared" si="125"/>
        <v>53200747.786313772</v>
      </c>
      <c r="AH374" s="104"/>
      <c r="AI374" s="104"/>
      <c r="AJ374" s="104"/>
      <c r="AK374" s="104"/>
    </row>
    <row r="375" spans="1:37" s="2" customFormat="1" ht="15" customHeight="1" x14ac:dyDescent="0.25">
      <c r="B375" s="32">
        <v>45108</v>
      </c>
      <c r="C375" s="33">
        <f t="shared" si="126"/>
        <v>2023</v>
      </c>
      <c r="D375" s="34">
        <f>'[1]IGP-DI'!C369</f>
        <v>-4.0212651200119964E-3</v>
      </c>
      <c r="E375" s="35">
        <f t="shared" si="118"/>
        <v>2.1110207218912298</v>
      </c>
      <c r="F375" s="35">
        <f t="shared" si="127"/>
        <v>3380.3235289658678</v>
      </c>
      <c r="G375" s="52"/>
      <c r="H375" s="37">
        <f>[1]Intangível!C165+[1]Intangível!E165</f>
        <v>71420.359999999986</v>
      </c>
      <c r="I375" s="37">
        <f t="shared" si="120"/>
        <v>72739353.679699987</v>
      </c>
      <c r="J375" s="37">
        <f t="shared" si="119"/>
        <v>102965330.16873112</v>
      </c>
      <c r="K375" s="37">
        <f t="shared" si="121"/>
        <v>606161.28066416655</v>
      </c>
      <c r="L375" s="37">
        <f t="shared" si="121"/>
        <v>858044.41807275929</v>
      </c>
      <c r="M375" s="37">
        <f t="shared" si="134"/>
        <v>79849599.076870024</v>
      </c>
      <c r="N375" s="37">
        <f t="shared" si="128"/>
        <v>216205165.68412369</v>
      </c>
      <c r="O375" s="40">
        <f t="shared" si="135"/>
        <v>122453533.40669999</v>
      </c>
      <c r="P375" s="37">
        <f t="shared" si="129"/>
        <v>268238093.16775391</v>
      </c>
      <c r="Q375" s="37">
        <f t="shared" si="122"/>
        <v>42603934.329829961</v>
      </c>
      <c r="R375" s="37">
        <f t="shared" si="122"/>
        <v>52032927.48363021</v>
      </c>
      <c r="S375" s="37">
        <f t="shared" si="123"/>
        <v>796596.56832528906</v>
      </c>
      <c r="T375" s="37"/>
      <c r="U375" s="37"/>
      <c r="V375" s="37"/>
      <c r="W375" s="4"/>
      <c r="X375" s="20"/>
      <c r="Y375" s="38">
        <f t="shared" si="130"/>
        <v>252.8142607238502</v>
      </c>
      <c r="Z375" s="38">
        <f t="shared" si="131"/>
        <v>234.70926245130201</v>
      </c>
      <c r="AA375" s="38">
        <f t="shared" si="132"/>
        <v>487.52352317515221</v>
      </c>
      <c r="AB375" s="39"/>
      <c r="AC375" s="38">
        <f t="shared" si="133"/>
        <v>466.4802238613629</v>
      </c>
      <c r="AD375" s="22"/>
      <c r="AF375" s="38">
        <f t="shared" si="124"/>
        <v>216205165.68412369</v>
      </c>
      <c r="AG375" s="38">
        <f t="shared" si="125"/>
        <v>52032927.48363021</v>
      </c>
      <c r="AH375" s="104"/>
      <c r="AI375" s="104"/>
      <c r="AJ375" s="104"/>
      <c r="AK375" s="104"/>
    </row>
    <row r="376" spans="1:37" s="2" customFormat="1" ht="15" customHeight="1" x14ac:dyDescent="0.25">
      <c r="B376" s="32">
        <v>45139</v>
      </c>
      <c r="C376" s="33">
        <f t="shared" si="126"/>
        <v>2023</v>
      </c>
      <c r="D376" s="34">
        <f>'[1]IGP-DI'!C370</f>
        <v>4.5097287231832262E-4</v>
      </c>
      <c r="E376" s="35">
        <f t="shared" si="118"/>
        <v>2.1090309421347215</v>
      </c>
      <c r="F376" s="35">
        <f t="shared" si="127"/>
        <v>3381.8479631770906</v>
      </c>
      <c r="G376" s="52"/>
      <c r="H376" s="37">
        <f>[1]Intangível!C166+[1]Intangível!E166</f>
        <v>101846.07000000002</v>
      </c>
      <c r="I376" s="37">
        <f t="shared" si="120"/>
        <v>72648832.509699985</v>
      </c>
      <c r="J376" s="37">
        <f t="shared" si="119"/>
        <v>102280550.5121858</v>
      </c>
      <c r="K376" s="37">
        <f t="shared" si="121"/>
        <v>605406.93758083321</v>
      </c>
      <c r="L376" s="37">
        <f t="shared" si="121"/>
        <v>852337.92093488167</v>
      </c>
      <c r="M376" s="37">
        <f t="shared" si="134"/>
        <v>80455760.357534185</v>
      </c>
      <c r="N376" s="37">
        <f t="shared" si="128"/>
        <v>216190341.38657466</v>
      </c>
      <c r="O376" s="40">
        <f t="shared" si="135"/>
        <v>122524953.76669998</v>
      </c>
      <c r="P376" s="37">
        <f t="shared" si="129"/>
        <v>267230569.83963737</v>
      </c>
      <c r="Q376" s="37">
        <f t="shared" si="122"/>
        <v>42069193.4091658</v>
      </c>
      <c r="R376" s="37">
        <f t="shared" si="122"/>
        <v>51040228.453062713</v>
      </c>
      <c r="S376" s="37">
        <f t="shared" si="123"/>
        <v>781398.87180170428</v>
      </c>
      <c r="T376" s="37"/>
      <c r="U376" s="37"/>
      <c r="V376" s="37"/>
      <c r="W376" s="4"/>
      <c r="X376" s="20"/>
      <c r="Y376" s="38">
        <f t="shared" si="130"/>
        <v>252.14684737458691</v>
      </c>
      <c r="Z376" s="38">
        <f t="shared" si="131"/>
        <v>231.16097175490043</v>
      </c>
      <c r="AA376" s="38">
        <f t="shared" si="132"/>
        <v>483.30781912948737</v>
      </c>
      <c r="AB376" s="39"/>
      <c r="AC376" s="38">
        <f t="shared" si="133"/>
        <v>453.17872967184087</v>
      </c>
      <c r="AD376" s="22"/>
      <c r="AF376" s="38">
        <f t="shared" si="124"/>
        <v>216190341.38657466</v>
      </c>
      <c r="AG376" s="38">
        <f t="shared" si="125"/>
        <v>51040228.453062713</v>
      </c>
      <c r="AH376" s="104"/>
      <c r="AI376" s="104"/>
      <c r="AJ376" s="104"/>
      <c r="AK376" s="104"/>
    </row>
    <row r="377" spans="1:37" s="2" customFormat="1" ht="15" customHeight="1" x14ac:dyDescent="0.25">
      <c r="B377" s="32">
        <v>45170</v>
      </c>
      <c r="C377" s="33">
        <f t="shared" si="126"/>
        <v>2023</v>
      </c>
      <c r="D377" s="34">
        <f>'[1]IGP-DI'!C371</f>
        <v>4.4578156333914265E-3</v>
      </c>
      <c r="E377" s="35">
        <f t="shared" si="118"/>
        <v>2.1086761762926427</v>
      </c>
      <c r="F377" s="35">
        <f t="shared" si="127"/>
        <v>3396.9236178970946</v>
      </c>
      <c r="G377" s="52"/>
      <c r="H377" s="37">
        <f>[1]Intangível!C167+[1]Intangível!E167</f>
        <v>224457.74</v>
      </c>
      <c r="I377" s="37">
        <f t="shared" si="120"/>
        <v>72599276.609699979</v>
      </c>
      <c r="J377" s="37">
        <f t="shared" si="119"/>
        <v>102109256.82621714</v>
      </c>
      <c r="K377" s="37">
        <f t="shared" si="121"/>
        <v>604993.97174749977</v>
      </c>
      <c r="L377" s="37">
        <f t="shared" si="121"/>
        <v>850910.47355180955</v>
      </c>
      <c r="M377" s="37">
        <f t="shared" si="134"/>
        <v>81061167.295115024</v>
      </c>
      <c r="N377" s="37">
        <f t="shared" si="128"/>
        <v>217140559.6680125</v>
      </c>
      <c r="O377" s="40">
        <f t="shared" si="135"/>
        <v>122626799.83669998</v>
      </c>
      <c r="P377" s="37">
        <f t="shared" si="129"/>
        <v>267452975.57710391</v>
      </c>
      <c r="Q377" s="37">
        <f t="shared" si="122"/>
        <v>41565632.541584954</v>
      </c>
      <c r="R377" s="37">
        <f t="shared" si="122"/>
        <v>50312415.909091413</v>
      </c>
      <c r="S377" s="37">
        <f t="shared" si="123"/>
        <v>770256.44713044132</v>
      </c>
      <c r="T377" s="37"/>
      <c r="U377" s="37"/>
      <c r="V377" s="37"/>
      <c r="W377" s="4"/>
      <c r="X377" s="20"/>
      <c r="Y377" s="38">
        <f t="shared" si="130"/>
        <v>251.6110963049972</v>
      </c>
      <c r="Z377" s="38">
        <f t="shared" si="131"/>
        <v>227.76199743965449</v>
      </c>
      <c r="AA377" s="38">
        <f t="shared" si="132"/>
        <v>479.37309374465167</v>
      </c>
      <c r="AB377" s="39"/>
      <c r="AC377" s="38">
        <f t="shared" si="133"/>
        <v>413.00176586593409</v>
      </c>
      <c r="AD377" s="22"/>
      <c r="AF377" s="38">
        <f t="shared" si="124"/>
        <v>217140559.6680125</v>
      </c>
      <c r="AG377" s="38">
        <f t="shared" si="125"/>
        <v>50312415.909091413</v>
      </c>
      <c r="AH377" s="104"/>
      <c r="AI377" s="104"/>
      <c r="AJ377" s="104"/>
      <c r="AK377" s="104"/>
    </row>
    <row r="378" spans="1:37" s="2" customFormat="1" ht="15" customHeight="1" x14ac:dyDescent="0.25">
      <c r="B378" s="32">
        <v>45200</v>
      </c>
      <c r="C378" s="33">
        <f t="shared" si="126"/>
        <v>2023</v>
      </c>
      <c r="D378" s="34">
        <f>'[1]IGP-DI'!C372</f>
        <v>5.1084264667067281E-3</v>
      </c>
      <c r="E378" s="35">
        <f t="shared" si="118"/>
        <v>2.0910558839847706</v>
      </c>
      <c r="F378" s="35">
        <f t="shared" si="127"/>
        <v>3414.2765524121414</v>
      </c>
      <c r="G378" s="52"/>
      <c r="H378" s="37">
        <f>[1]Intangível!C168+[1]Intangível!E168</f>
        <v>138889.48000000001</v>
      </c>
      <c r="I378" s="37">
        <f t="shared" si="120"/>
        <v>72507123.099699974</v>
      </c>
      <c r="J378" s="37">
        <f t="shared" si="119"/>
        <v>102122268.79881221</v>
      </c>
      <c r="K378" s="37">
        <f t="shared" si="121"/>
        <v>604226.02583083312</v>
      </c>
      <c r="L378" s="37">
        <f t="shared" si="121"/>
        <v>851018.90665676841</v>
      </c>
      <c r="M378" s="37">
        <f t="shared" si="134"/>
        <v>81666161.266862527</v>
      </c>
      <c r="N378" s="37">
        <f t="shared" si="128"/>
        <v>218963235.92510736</v>
      </c>
      <c r="O378" s="40">
        <f t="shared" si="135"/>
        <v>122851257.57669997</v>
      </c>
      <c r="P378" s="37">
        <f t="shared" si="129"/>
        <v>268870689.96405101</v>
      </c>
      <c r="Q378" s="37">
        <f t="shared" si="122"/>
        <v>41185096.309837446</v>
      </c>
      <c r="R378" s="37">
        <f t="shared" si="122"/>
        <v>49907454.038943648</v>
      </c>
      <c r="S378" s="37">
        <f t="shared" si="123"/>
        <v>764056.69532589812</v>
      </c>
      <c r="T378" s="37"/>
      <c r="U378" s="37"/>
      <c r="V378" s="37"/>
      <c r="W378" s="4"/>
      <c r="X378" s="20"/>
      <c r="Y378" s="38">
        <f t="shared" si="130"/>
        <v>250.52635925431895</v>
      </c>
      <c r="Z378" s="38">
        <f t="shared" si="131"/>
        <v>224.92607466955539</v>
      </c>
      <c r="AA378" s="38">
        <f t="shared" si="132"/>
        <v>475.45243392387431</v>
      </c>
      <c r="AB378" s="39"/>
      <c r="AC378" s="38">
        <f t="shared" si="133"/>
        <v>434.56559170338858</v>
      </c>
      <c r="AD378" s="22"/>
      <c r="AF378" s="38">
        <f t="shared" si="124"/>
        <v>218963235.92510736</v>
      </c>
      <c r="AG378" s="38">
        <f t="shared" si="125"/>
        <v>49907454.038943648</v>
      </c>
      <c r="AH378" s="104"/>
      <c r="AI378" s="104"/>
      <c r="AJ378" s="104"/>
      <c r="AK378" s="104"/>
    </row>
    <row r="379" spans="1:37" s="2" customFormat="1" ht="15" customHeight="1" x14ac:dyDescent="0.25">
      <c r="B379" s="32">
        <v>45231</v>
      </c>
      <c r="C379" s="33">
        <f t="shared" si="126"/>
        <v>2023</v>
      </c>
      <c r="D379" s="34">
        <f>'[1]IGP-DI'!C373</f>
        <v>5.0376312702773429E-3</v>
      </c>
      <c r="E379" s="35">
        <f t="shared" si="118"/>
        <v>2.0885000171113726</v>
      </c>
      <c r="F379" s="35">
        <f t="shared" si="127"/>
        <v>3431.4764187379474</v>
      </c>
      <c r="G379" s="52"/>
      <c r="H379" s="37">
        <f>[1]Intangível!C169+[1]Intangível!E169</f>
        <v>2324508.0499999998</v>
      </c>
      <c r="I379" s="37">
        <f t="shared" si="120"/>
        <v>72528184.109699979</v>
      </c>
      <c r="J379" s="37">
        <f t="shared" si="119"/>
        <v>102537165.97078536</v>
      </c>
      <c r="K379" s="37">
        <f t="shared" si="121"/>
        <v>604401.53424749977</v>
      </c>
      <c r="L379" s="37">
        <f t="shared" si="121"/>
        <v>854476.38308987801</v>
      </c>
      <c r="M379" s="37">
        <f t="shared" si="134"/>
        <v>82270387.292693362</v>
      </c>
      <c r="N379" s="37">
        <f t="shared" si="128"/>
        <v>220937159.78890613</v>
      </c>
      <c r="O379" s="40">
        <f t="shared" si="135"/>
        <v>122990147.05669998</v>
      </c>
      <c r="P379" s="37">
        <f t="shared" si="129"/>
        <v>270383795.09948069</v>
      </c>
      <c r="Q379" s="37">
        <f t="shared" si="122"/>
        <v>40719759.764006615</v>
      </c>
      <c r="R379" s="37">
        <f t="shared" si="122"/>
        <v>49446635.310574561</v>
      </c>
      <c r="S379" s="37">
        <f t="shared" si="123"/>
        <v>757001.80459820793</v>
      </c>
      <c r="T379" s="37"/>
      <c r="U379" s="37"/>
      <c r="V379" s="37"/>
      <c r="W379" s="4"/>
      <c r="X379" s="20"/>
      <c r="Y379" s="38">
        <f t="shared" si="130"/>
        <v>250.26572100206755</v>
      </c>
      <c r="Z379" s="38">
        <f t="shared" si="131"/>
        <v>221.71660466794822</v>
      </c>
      <c r="AA379" s="38">
        <f t="shared" si="132"/>
        <v>471.98232567001577</v>
      </c>
      <c r="AB379" s="39"/>
      <c r="AC379" s="38">
        <f t="shared" si="133"/>
        <v>-208.83775856064375</v>
      </c>
      <c r="AD379" s="22"/>
      <c r="AF379" s="38">
        <f t="shared" si="124"/>
        <v>220937159.78890613</v>
      </c>
      <c r="AG379" s="38">
        <f t="shared" si="125"/>
        <v>49446635.310574561</v>
      </c>
      <c r="AH379" s="104"/>
      <c r="AI379" s="104"/>
      <c r="AJ379" s="104"/>
      <c r="AK379" s="104"/>
    </row>
    <row r="380" spans="1:37" s="2" customFormat="1" ht="15" customHeight="1" x14ac:dyDescent="0.25">
      <c r="B380" s="41">
        <v>45261</v>
      </c>
      <c r="C380" s="33">
        <f t="shared" si="126"/>
        <v>2023</v>
      </c>
      <c r="D380" s="34">
        <f>'[1]IGP-DI'!C374</f>
        <v>6.4279731993299727E-3</v>
      </c>
      <c r="E380" s="43">
        <f t="shared" si="118"/>
        <v>2.0961222702124673</v>
      </c>
      <c r="F380" s="43">
        <f t="shared" si="127"/>
        <v>3453.5338571917277</v>
      </c>
      <c r="G380" s="44">
        <f>F380/F368-1</f>
        <v>-3.2962890069758721E-2</v>
      </c>
      <c r="H380" s="37">
        <f>[1]Intangível!C170+[1]Intangível!E170</f>
        <v>939848.57000000007</v>
      </c>
      <c r="I380" s="37">
        <f t="shared" si="120"/>
        <v>74523457.949699983</v>
      </c>
      <c r="J380" s="40">
        <f>(H379+J379)*(1+D379)-(H259*E379)</f>
        <v>104702322.81566745</v>
      </c>
      <c r="K380" s="37">
        <f t="shared" si="121"/>
        <v>621028.8162474999</v>
      </c>
      <c r="L380" s="40">
        <f t="shared" si="121"/>
        <v>872519.35679722868</v>
      </c>
      <c r="M380" s="37">
        <f t="shared" si="134"/>
        <v>82874788.826940864</v>
      </c>
      <c r="N380" s="40">
        <f t="shared" si="128"/>
        <v>222908940.65386203</v>
      </c>
      <c r="O380" s="40">
        <f t="shared" si="135"/>
        <v>125314655.10669997</v>
      </c>
      <c r="P380" s="40">
        <f t="shared" si="129"/>
        <v>274082107.02509081</v>
      </c>
      <c r="Q380" s="37">
        <f t="shared" si="122"/>
        <v>42439866.279759109</v>
      </c>
      <c r="R380" s="40">
        <f>P380-N380</f>
        <v>51173166.371228784</v>
      </c>
      <c r="S380" s="40">
        <f t="shared" si="123"/>
        <v>783434.08093816345</v>
      </c>
      <c r="T380" s="40">
        <f t="shared" ref="T380" si="144">SUM(S369:S380)</f>
        <v>9511600.7759946082</v>
      </c>
      <c r="U380" s="40">
        <f>SUM(L369:L380)</f>
        <v>10449747.163234655</v>
      </c>
      <c r="V380" s="40">
        <f t="shared" ref="V380" si="145">T380+U380</f>
        <v>19961347.939229265</v>
      </c>
      <c r="W380" s="4"/>
      <c r="X380" s="20"/>
      <c r="Y380" s="53">
        <f t="shared" si="130"/>
        <v>254.26937280779276</v>
      </c>
      <c r="Z380" s="53">
        <f t="shared" si="131"/>
        <v>228.30816399032705</v>
      </c>
      <c r="AA380" s="53">
        <f t="shared" si="132"/>
        <v>482.57753679811981</v>
      </c>
      <c r="AB380" s="54"/>
      <c r="AC380" s="53">
        <f t="shared" si="133"/>
        <v>208.68710151263878</v>
      </c>
      <c r="AD380" s="22"/>
      <c r="AF380" s="38">
        <f t="shared" si="124"/>
        <v>222908940.65386203</v>
      </c>
      <c r="AG380" s="38">
        <f t="shared" si="125"/>
        <v>51173166.371228784</v>
      </c>
      <c r="AH380" s="104"/>
      <c r="AI380" s="104"/>
      <c r="AJ380" s="104"/>
      <c r="AK380" s="104"/>
    </row>
    <row r="381" spans="1:37" s="2" customFormat="1" ht="15" customHeight="1" x14ac:dyDescent="0.25">
      <c r="A381" s="104"/>
      <c r="B381" s="55">
        <v>45292</v>
      </c>
      <c r="C381" s="56">
        <f t="shared" si="126"/>
        <v>2024</v>
      </c>
      <c r="D381" s="57">
        <f>'[1]IGP-DI'!C375</f>
        <v>0</v>
      </c>
      <c r="E381" s="58">
        <f t="shared" si="118"/>
        <v>2.0817785694917297</v>
      </c>
      <c r="F381" s="58">
        <f t="shared" si="127"/>
        <v>3453.5338571917277</v>
      </c>
      <c r="G381" s="59"/>
      <c r="H381" s="60">
        <v>859486.65818995773</v>
      </c>
      <c r="I381" s="60">
        <f t="shared" si="120"/>
        <v>74505869.36969997</v>
      </c>
      <c r="J381" s="60">
        <f t="shared" si="119"/>
        <v>104314331.09960978</v>
      </c>
      <c r="K381" s="60">
        <f t="shared" si="121"/>
        <v>620882.2447474997</v>
      </c>
      <c r="L381" s="60">
        <f t="shared" si="121"/>
        <v>869286.09249674808</v>
      </c>
      <c r="M381" s="60">
        <f t="shared" si="134"/>
        <v>83495817.643188357</v>
      </c>
      <c r="N381" s="60">
        <f>(L380+N380)*(1+D380)</f>
        <v>225219921.23811468</v>
      </c>
      <c r="O381" s="61">
        <f t="shared" si="135"/>
        <v>126254503.67669997</v>
      </c>
      <c r="P381" s="60">
        <f t="shared" si="129"/>
        <v>276789789.35488337</v>
      </c>
      <c r="Q381" s="60">
        <f t="shared" si="122"/>
        <v>42758686.033511609</v>
      </c>
      <c r="R381" s="60">
        <f t="shared" si="122"/>
        <v>51569868.116768688</v>
      </c>
      <c r="S381" s="60">
        <f t="shared" si="123"/>
        <v>789507.37460869842</v>
      </c>
      <c r="T381" s="60"/>
      <c r="U381" s="60"/>
      <c r="V381" s="60"/>
      <c r="W381" s="4"/>
      <c r="X381" s="20"/>
      <c r="Y381" s="38">
        <f t="shared" si="130"/>
        <v>251.70915602478439</v>
      </c>
      <c r="Z381" s="38">
        <f t="shared" si="131"/>
        <v>228.60855206750267</v>
      </c>
      <c r="AA381" s="38">
        <f t="shared" si="132"/>
        <v>480.31770809228703</v>
      </c>
      <c r="AB381" s="39"/>
      <c r="AC381" s="38">
        <f t="shared" si="133"/>
        <v>231.44606132961215</v>
      </c>
      <c r="AD381" s="22"/>
      <c r="AF381" s="38">
        <f t="shared" si="124"/>
        <v>225219921.23811468</v>
      </c>
      <c r="AG381" s="38">
        <f t="shared" si="125"/>
        <v>51569868.116768688</v>
      </c>
      <c r="AH381" s="104"/>
      <c r="AI381" s="104"/>
      <c r="AJ381" s="104"/>
      <c r="AK381" s="104"/>
    </row>
    <row r="382" spans="1:37" s="2" customFormat="1" ht="15" customHeight="1" x14ac:dyDescent="0.25">
      <c r="B382" s="55">
        <v>45323</v>
      </c>
      <c r="C382" s="56">
        <f t="shared" si="126"/>
        <v>2024</v>
      </c>
      <c r="D382" s="57">
        <f>'[1]IGP-DI'!C376</f>
        <v>0</v>
      </c>
      <c r="E382" s="58">
        <f t="shared" si="118"/>
        <v>2.0734193928322928</v>
      </c>
      <c r="F382" s="58">
        <f t="shared" si="127"/>
        <v>3453.5338571917277</v>
      </c>
      <c r="G382" s="59"/>
      <c r="H382" s="60">
        <v>788267.38050359895</v>
      </c>
      <c r="I382" s="60">
        <f t="shared" si="120"/>
        <v>74743859.097889915</v>
      </c>
      <c r="J382" s="60">
        <f t="shared" si="119"/>
        <v>103879998.76792082</v>
      </c>
      <c r="K382" s="60">
        <f t="shared" si="121"/>
        <v>622865.49248241598</v>
      </c>
      <c r="L382" s="60">
        <f t="shared" si="121"/>
        <v>865666.65639934014</v>
      </c>
      <c r="M382" s="60">
        <f t="shared" si="134"/>
        <v>84116699.887935862</v>
      </c>
      <c r="N382" s="60">
        <f t="shared" si="128"/>
        <v>226089207.33061144</v>
      </c>
      <c r="O382" s="61">
        <f t="shared" si="135"/>
        <v>127113990.33488992</v>
      </c>
      <c r="P382" s="60">
        <f t="shared" si="129"/>
        <v>277649276.01307333</v>
      </c>
      <c r="Q382" s="60">
        <f t="shared" si="122"/>
        <v>42997290.446954057</v>
      </c>
      <c r="R382" s="60">
        <f t="shared" si="122"/>
        <v>51560068.682461888</v>
      </c>
      <c r="S382" s="60">
        <f t="shared" si="123"/>
        <v>789357.35045826435</v>
      </c>
      <c r="T382" s="60"/>
      <c r="U382" s="60"/>
      <c r="V382" s="60"/>
      <c r="W382" s="4"/>
      <c r="X382" s="20"/>
      <c r="Y382" s="38">
        <f t="shared" si="130"/>
        <v>250.66111762496655</v>
      </c>
      <c r="Z382" s="38">
        <f t="shared" si="131"/>
        <v>228.56511130316161</v>
      </c>
      <c r="AA382" s="38">
        <f t="shared" si="132"/>
        <v>479.22622892812819</v>
      </c>
      <c r="AB382" s="39"/>
      <c r="AC382" s="38">
        <f t="shared" si="133"/>
        <v>250.97672766376655</v>
      </c>
      <c r="AD382" s="22"/>
      <c r="AF382" s="38">
        <f t="shared" si="124"/>
        <v>226089207.33061144</v>
      </c>
      <c r="AG382" s="38">
        <f t="shared" si="125"/>
        <v>51560068.682461888</v>
      </c>
      <c r="AH382" s="104"/>
      <c r="AI382" s="104"/>
      <c r="AJ382" s="104"/>
      <c r="AK382" s="104"/>
    </row>
    <row r="383" spans="1:37" s="2" customFormat="1" ht="15" customHeight="1" x14ac:dyDescent="0.25">
      <c r="B383" s="55">
        <v>45352</v>
      </c>
      <c r="C383" s="56">
        <f t="shared" si="126"/>
        <v>2024</v>
      </c>
      <c r="D383" s="57">
        <f>'[1]IGP-DI'!C377</f>
        <v>0</v>
      </c>
      <c r="E383" s="58">
        <f t="shared" si="118"/>
        <v>2.0560439499128704</v>
      </c>
      <c r="F383" s="58">
        <f t="shared" si="127"/>
        <v>3453.5338571917277</v>
      </c>
      <c r="G383" s="59"/>
      <c r="H383" s="60">
        <v>731913.75984897325</v>
      </c>
      <c r="I383" s="60">
        <f t="shared" si="120"/>
        <v>75280986.578393504</v>
      </c>
      <c r="J383" s="60">
        <f t="shared" si="119"/>
        <v>104147547.80945045</v>
      </c>
      <c r="K383" s="60">
        <f t="shared" si="121"/>
        <v>627341.55481994583</v>
      </c>
      <c r="L383" s="60">
        <f t="shared" si="121"/>
        <v>867896.23174542037</v>
      </c>
      <c r="M383" s="60">
        <f t="shared" si="134"/>
        <v>84739565.380418271</v>
      </c>
      <c r="N383" s="60">
        <f t="shared" si="128"/>
        <v>226954873.98701078</v>
      </c>
      <c r="O383" s="61">
        <f t="shared" si="135"/>
        <v>127902257.71539351</v>
      </c>
      <c r="P383" s="60">
        <f t="shared" si="129"/>
        <v>278437543.39357692</v>
      </c>
      <c r="Q383" s="60">
        <f t="shared" si="122"/>
        <v>43162692.334975243</v>
      </c>
      <c r="R383" s="60">
        <f t="shared" si="122"/>
        <v>51482669.406566143</v>
      </c>
      <c r="S383" s="60">
        <f t="shared" si="123"/>
        <v>788172.40852723795</v>
      </c>
      <c r="T383" s="60"/>
      <c r="U383" s="60"/>
      <c r="V383" s="60"/>
      <c r="W383" s="4"/>
      <c r="X383" s="20"/>
      <c r="Y383" s="38">
        <f t="shared" si="130"/>
        <v>251.30671006398009</v>
      </c>
      <c r="Z383" s="38">
        <f t="shared" si="131"/>
        <v>228.22200132363764</v>
      </c>
      <c r="AA383" s="38">
        <f t="shared" si="132"/>
        <v>479.5287113876177</v>
      </c>
      <c r="AB383" s="39"/>
      <c r="AC383" s="38">
        <f t="shared" si="133"/>
        <v>267.59687862888643</v>
      </c>
      <c r="AD383" s="22"/>
      <c r="AF383" s="38">
        <f t="shared" si="124"/>
        <v>226954873.98701078</v>
      </c>
      <c r="AG383" s="38">
        <f t="shared" si="125"/>
        <v>51482669.406566143</v>
      </c>
      <c r="AH383" s="104"/>
      <c r="AI383" s="104"/>
      <c r="AJ383" s="104"/>
      <c r="AK383" s="104"/>
    </row>
    <row r="384" spans="1:37" s="2" customFormat="1" ht="15" customHeight="1" x14ac:dyDescent="0.25">
      <c r="B384" s="55">
        <v>45383</v>
      </c>
      <c r="C384" s="56">
        <f t="shared" si="126"/>
        <v>2024</v>
      </c>
      <c r="D384" s="57">
        <f>'[1]IGP-DI'!C378</f>
        <v>0</v>
      </c>
      <c r="E384" s="58">
        <f t="shared" si="118"/>
        <v>2.0259729073969552</v>
      </c>
      <c r="F384" s="58">
        <f t="shared" si="127"/>
        <v>3453.5338571917277</v>
      </c>
      <c r="G384" s="59"/>
      <c r="H384" s="60">
        <v>373011.81841778592</v>
      </c>
      <c r="I384" s="60">
        <f t="shared" si="120"/>
        <v>74249190.928242475</v>
      </c>
      <c r="J384" s="60">
        <f t="shared" si="119"/>
        <v>101253197.50746451</v>
      </c>
      <c r="K384" s="60">
        <f t="shared" si="121"/>
        <v>618743.25773535389</v>
      </c>
      <c r="L384" s="60">
        <f t="shared" si="121"/>
        <v>843776.64589553757</v>
      </c>
      <c r="M384" s="60">
        <f t="shared" si="134"/>
        <v>85366906.935238212</v>
      </c>
      <c r="N384" s="60">
        <f t="shared" si="128"/>
        <v>227822770.2187562</v>
      </c>
      <c r="O384" s="61">
        <f t="shared" si="135"/>
        <v>128634171.47524248</v>
      </c>
      <c r="P384" s="60">
        <f t="shared" si="129"/>
        <v>279169457.15342587</v>
      </c>
      <c r="Q384" s="60">
        <f t="shared" si="122"/>
        <v>43267264.540004268</v>
      </c>
      <c r="R384" s="60">
        <f t="shared" si="122"/>
        <v>51346686.934669673</v>
      </c>
      <c r="S384" s="60">
        <f t="shared" si="123"/>
        <v>786090.58888525842</v>
      </c>
      <c r="T384" s="60"/>
      <c r="U384" s="60"/>
      <c r="V384" s="60"/>
      <c r="W384" s="4"/>
      <c r="X384" s="20"/>
      <c r="Y384" s="38">
        <f t="shared" si="130"/>
        <v>244.32267954704869</v>
      </c>
      <c r="Z384" s="38">
        <f t="shared" si="131"/>
        <v>227.61919280110232</v>
      </c>
      <c r="AA384" s="38">
        <f t="shared" si="132"/>
        <v>471.94187234815104</v>
      </c>
      <c r="AB384" s="39"/>
      <c r="AC384" s="38">
        <f t="shared" si="133"/>
        <v>363.93313873141915</v>
      </c>
      <c r="AD384" s="22"/>
      <c r="AF384" s="38">
        <f t="shared" si="124"/>
        <v>227822770.2187562</v>
      </c>
      <c r="AG384" s="38">
        <f t="shared" si="125"/>
        <v>51346686.934669673</v>
      </c>
      <c r="AH384" s="104"/>
      <c r="AI384" s="104"/>
      <c r="AJ384" s="104"/>
      <c r="AK384" s="104"/>
    </row>
    <row r="385" spans="2:37" s="2" customFormat="1" ht="15" customHeight="1" x14ac:dyDescent="0.25">
      <c r="B385" s="55">
        <v>45413</v>
      </c>
      <c r="C385" s="56">
        <f t="shared" si="126"/>
        <v>2024</v>
      </c>
      <c r="D385" s="57">
        <f>'[1]IGP-DI'!C379</f>
        <v>0</v>
      </c>
      <c r="E385" s="58">
        <f t="shared" si="118"/>
        <v>2.0168769212525883</v>
      </c>
      <c r="F385" s="58">
        <f t="shared" si="127"/>
        <v>3453.5338571917277</v>
      </c>
      <c r="G385" s="59"/>
      <c r="H385" s="60">
        <v>965019.78852759162</v>
      </c>
      <c r="I385" s="60">
        <f t="shared" si="120"/>
        <v>74502754.716660261</v>
      </c>
      <c r="J385" s="60">
        <f t="shared" si="119"/>
        <v>101384210.85326037</v>
      </c>
      <c r="K385" s="60">
        <f t="shared" si="121"/>
        <v>620856.2893055022</v>
      </c>
      <c r="L385" s="60">
        <f t="shared" si="121"/>
        <v>844868.42377716966</v>
      </c>
      <c r="M385" s="60">
        <f t="shared" si="134"/>
        <v>85985650.192973569</v>
      </c>
      <c r="N385" s="60">
        <f t="shared" si="128"/>
        <v>228666546.86465174</v>
      </c>
      <c r="O385" s="61">
        <f t="shared" si="135"/>
        <v>129007183.29366027</v>
      </c>
      <c r="P385" s="60">
        <f t="shared" si="129"/>
        <v>279542468.97184366</v>
      </c>
      <c r="Q385" s="60">
        <f t="shared" si="122"/>
        <v>43021533.100686699</v>
      </c>
      <c r="R385" s="60">
        <f t="shared" si="122"/>
        <v>50875922.10719192</v>
      </c>
      <c r="S385" s="60">
        <f t="shared" si="123"/>
        <v>778883.42864667671</v>
      </c>
      <c r="T385" s="60"/>
      <c r="U385" s="60"/>
      <c r="V385" s="60"/>
      <c r="W385" s="4"/>
      <c r="X385" s="20"/>
      <c r="Y385" s="38">
        <f t="shared" si="130"/>
        <v>244.63881308642564</v>
      </c>
      <c r="Z385" s="38">
        <f t="shared" si="131"/>
        <v>225.53229846718017</v>
      </c>
      <c r="AA385" s="38">
        <f t="shared" si="132"/>
        <v>470.17111155360578</v>
      </c>
      <c r="AB385" s="39"/>
      <c r="AC385" s="38">
        <f t="shared" si="133"/>
        <v>190.74145241822202</v>
      </c>
      <c r="AD385" s="22"/>
      <c r="AF385" s="38">
        <f t="shared" si="124"/>
        <v>228666546.86465174</v>
      </c>
      <c r="AG385" s="38">
        <f t="shared" si="125"/>
        <v>50875922.10719192</v>
      </c>
      <c r="AH385" s="104"/>
      <c r="AI385" s="104"/>
      <c r="AJ385" s="104"/>
      <c r="AK385" s="104"/>
    </row>
    <row r="386" spans="2:37" s="2" customFormat="1" ht="15" customHeight="1" x14ac:dyDescent="0.25">
      <c r="B386" s="55">
        <v>45444</v>
      </c>
      <c r="C386" s="56">
        <f t="shared" si="126"/>
        <v>2024</v>
      </c>
      <c r="D386" s="57">
        <f>'[1]IGP-DI'!C380</f>
        <v>0</v>
      </c>
      <c r="E386" s="58">
        <f t="shared" ref="E386:E449" si="146">(1+D386)*E385/(1+D265)</f>
        <v>2.0260917214634966</v>
      </c>
      <c r="F386" s="58">
        <f t="shared" si="127"/>
        <v>3453.5338571917277</v>
      </c>
      <c r="G386" s="59"/>
      <c r="H386" s="60">
        <v>980767.5982577859</v>
      </c>
      <c r="I386" s="60">
        <f t="shared" si="120"/>
        <v>75290291.875187859</v>
      </c>
      <c r="J386" s="60">
        <f t="shared" ref="J386:J449" si="147">(H385+J385)*(1+D385)-(H265*E385)</f>
        <v>101991270.02141775</v>
      </c>
      <c r="K386" s="60">
        <f t="shared" si="121"/>
        <v>627419.09895989881</v>
      </c>
      <c r="L386" s="60">
        <f t="shared" si="121"/>
        <v>849927.25017848122</v>
      </c>
      <c r="M386" s="60">
        <f t="shared" si="134"/>
        <v>86606506.482279077</v>
      </c>
      <c r="N386" s="60">
        <f t="shared" si="128"/>
        <v>229511415.2884289</v>
      </c>
      <c r="O386" s="61">
        <f t="shared" si="135"/>
        <v>129972203.08218786</v>
      </c>
      <c r="P386" s="60">
        <f t="shared" si="129"/>
        <v>280507488.76037127</v>
      </c>
      <c r="Q386" s="60">
        <f t="shared" si="122"/>
        <v>43365696.599908784</v>
      </c>
      <c r="R386" s="60">
        <f t="shared" si="122"/>
        <v>50996073.471942365</v>
      </c>
      <c r="S386" s="60">
        <f t="shared" si="123"/>
        <v>780722.88242082612</v>
      </c>
      <c r="T386" s="60"/>
      <c r="U386" s="60"/>
      <c r="V386" s="60"/>
      <c r="W386" s="4"/>
      <c r="X386" s="20"/>
      <c r="Y386" s="38">
        <f t="shared" si="130"/>
        <v>246.10363914880142</v>
      </c>
      <c r="Z386" s="38">
        <f t="shared" si="131"/>
        <v>226.0649278984275</v>
      </c>
      <c r="AA386" s="38">
        <f t="shared" si="132"/>
        <v>472.16856704722892</v>
      </c>
      <c r="AB386" s="39"/>
      <c r="AC386" s="38">
        <f t="shared" si="133"/>
        <v>188.17899612832502</v>
      </c>
      <c r="AD386" s="22"/>
      <c r="AF386" s="38">
        <f t="shared" si="124"/>
        <v>229511415.2884289</v>
      </c>
      <c r="AG386" s="38">
        <f t="shared" si="125"/>
        <v>50996073.471942365</v>
      </c>
      <c r="AH386" s="104"/>
      <c r="AI386" s="104"/>
      <c r="AJ386" s="104"/>
      <c r="AK386" s="104"/>
    </row>
    <row r="387" spans="2:37" s="2" customFormat="1" ht="15" customHeight="1" x14ac:dyDescent="0.25">
      <c r="B387" s="55">
        <v>45474</v>
      </c>
      <c r="C387" s="56">
        <f t="shared" si="126"/>
        <v>2024</v>
      </c>
      <c r="D387" s="57">
        <f>'[1]IGP-DI'!C381</f>
        <v>0</v>
      </c>
      <c r="E387" s="58">
        <f t="shared" si="146"/>
        <v>2.0390137109595456</v>
      </c>
      <c r="F387" s="58">
        <f t="shared" si="127"/>
        <v>3453.5338571917277</v>
      </c>
      <c r="G387" s="59"/>
      <c r="H387" s="60">
        <v>1388834.3845806839</v>
      </c>
      <c r="I387" s="60">
        <f t="shared" ref="I387:I450" si="148">I386+H386-H266</f>
        <v>76102218.433445632</v>
      </c>
      <c r="J387" s="60">
        <f t="shared" si="147"/>
        <v>102629950.18628824</v>
      </c>
      <c r="K387" s="60">
        <f t="shared" si="121"/>
        <v>634185.15361204697</v>
      </c>
      <c r="L387" s="60">
        <f t="shared" si="121"/>
        <v>855249.5848857353</v>
      </c>
      <c r="M387" s="60">
        <f t="shared" si="134"/>
        <v>87233925.58123897</v>
      </c>
      <c r="N387" s="60">
        <f t="shared" si="128"/>
        <v>230361342.53860739</v>
      </c>
      <c r="O387" s="61">
        <f t="shared" si="135"/>
        <v>130952970.68044564</v>
      </c>
      <c r="P387" s="60">
        <f t="shared" si="129"/>
        <v>281488256.35862905</v>
      </c>
      <c r="Q387" s="60">
        <f t="shared" si="122"/>
        <v>43719045.099206671</v>
      </c>
      <c r="R387" s="60">
        <f t="shared" si="122"/>
        <v>51126913.820021659</v>
      </c>
      <c r="S387" s="60">
        <f t="shared" si="123"/>
        <v>782725.9788699206</v>
      </c>
      <c r="T387" s="60"/>
      <c r="U387" s="60"/>
      <c r="V387" s="60"/>
      <c r="W387" s="4"/>
      <c r="X387" s="20"/>
      <c r="Y387" s="38">
        <f t="shared" si="130"/>
        <v>247.64476627462088</v>
      </c>
      <c r="Z387" s="38">
        <f t="shared" si="131"/>
        <v>226.64494145321666</v>
      </c>
      <c r="AA387" s="38">
        <f t="shared" si="132"/>
        <v>474.28970772783754</v>
      </c>
      <c r="AB387" s="39"/>
      <c r="AC387" s="38">
        <f t="shared" si="133"/>
        <v>72.140940114472642</v>
      </c>
      <c r="AD387" s="22"/>
      <c r="AF387" s="38">
        <f t="shared" si="124"/>
        <v>230361342.53860739</v>
      </c>
      <c r="AG387" s="38">
        <f t="shared" si="125"/>
        <v>51126913.820021659</v>
      </c>
      <c r="AH387" s="104"/>
      <c r="AI387" s="104"/>
      <c r="AJ387" s="104"/>
      <c r="AK387" s="104"/>
    </row>
    <row r="388" spans="2:37" s="2" customFormat="1" ht="15" customHeight="1" x14ac:dyDescent="0.25">
      <c r="B388" s="55">
        <v>45505</v>
      </c>
      <c r="C388" s="56">
        <f t="shared" si="126"/>
        <v>2024</v>
      </c>
      <c r="D388" s="57">
        <f>'[1]IGP-DI'!C382</f>
        <v>0</v>
      </c>
      <c r="E388" s="58">
        <f t="shared" si="146"/>
        <v>2.0502976576843897</v>
      </c>
      <c r="F388" s="58">
        <f t="shared" si="127"/>
        <v>3453.5338571917277</v>
      </c>
      <c r="G388" s="59"/>
      <c r="H388" s="60">
        <v>918422.42381487926</v>
      </c>
      <c r="I388" s="60">
        <f t="shared" si="148"/>
        <v>77393474.828026325</v>
      </c>
      <c r="J388" s="60">
        <f t="shared" si="147"/>
        <v>103819821.71137105</v>
      </c>
      <c r="K388" s="60">
        <f t="shared" si="121"/>
        <v>644945.62356688606</v>
      </c>
      <c r="L388" s="60">
        <f t="shared" si="121"/>
        <v>865165.1809280921</v>
      </c>
      <c r="M388" s="60">
        <f t="shared" si="134"/>
        <v>87868110.734851018</v>
      </c>
      <c r="N388" s="60">
        <f t="shared" si="128"/>
        <v>231216592.12349313</v>
      </c>
      <c r="O388" s="61">
        <f t="shared" si="135"/>
        <v>132341805.06502633</v>
      </c>
      <c r="P388" s="60">
        <f t="shared" si="129"/>
        <v>282877090.74320972</v>
      </c>
      <c r="Q388" s="60">
        <f t="shared" si="122"/>
        <v>44473694.33017531</v>
      </c>
      <c r="R388" s="60">
        <f t="shared" si="122"/>
        <v>51660498.619716585</v>
      </c>
      <c r="S388" s="60">
        <f t="shared" si="123"/>
        <v>790894.87961995509</v>
      </c>
      <c r="T388" s="60"/>
      <c r="U388" s="60"/>
      <c r="V388" s="60"/>
      <c r="W388" s="4"/>
      <c r="X388" s="20"/>
      <c r="Y388" s="38">
        <f t="shared" si="130"/>
        <v>250.51591115183362</v>
      </c>
      <c r="Z388" s="38">
        <f t="shared" si="131"/>
        <v>229.01031590380248</v>
      </c>
      <c r="AA388" s="38">
        <f t="shared" si="132"/>
        <v>479.52622705563613</v>
      </c>
      <c r="AB388" s="39"/>
      <c r="AC388" s="38">
        <f t="shared" si="133"/>
        <v>213.58922982529691</v>
      </c>
      <c r="AD388" s="22"/>
      <c r="AF388" s="38">
        <f t="shared" si="124"/>
        <v>231216592.12349313</v>
      </c>
      <c r="AG388" s="38">
        <f t="shared" si="125"/>
        <v>51660498.619716585</v>
      </c>
      <c r="AH388" s="104"/>
      <c r="AI388" s="104"/>
      <c r="AJ388" s="104"/>
      <c r="AK388" s="104"/>
    </row>
    <row r="389" spans="2:37" s="2" customFormat="1" ht="15" customHeight="1" x14ac:dyDescent="0.25">
      <c r="B389" s="55">
        <v>45536</v>
      </c>
      <c r="C389" s="56">
        <f t="shared" si="126"/>
        <v>2024</v>
      </c>
      <c r="D389" s="57">
        <f>'[1]IGP-DI'!C383</f>
        <v>0</v>
      </c>
      <c r="E389" s="58">
        <f t="shared" si="146"/>
        <v>2.049005652858864</v>
      </c>
      <c r="F389" s="58">
        <f t="shared" si="127"/>
        <v>3453.5338571917277</v>
      </c>
      <c r="G389" s="59"/>
      <c r="H389" s="60">
        <v>3724312.3856196916</v>
      </c>
      <c r="I389" s="60">
        <f t="shared" si="148"/>
        <v>78244679.281841204</v>
      </c>
      <c r="J389" s="60">
        <f t="shared" si="147"/>
        <v>104600427.28874063</v>
      </c>
      <c r="K389" s="60">
        <f t="shared" si="121"/>
        <v>652038.99401534337</v>
      </c>
      <c r="L389" s="60">
        <f t="shared" si="121"/>
        <v>871670.22740617197</v>
      </c>
      <c r="M389" s="60">
        <f t="shared" si="134"/>
        <v>88513056.358417898</v>
      </c>
      <c r="N389" s="60">
        <f t="shared" si="128"/>
        <v>232081757.30442122</v>
      </c>
      <c r="O389" s="61">
        <f t="shared" si="135"/>
        <v>133260227.48884121</v>
      </c>
      <c r="P389" s="60">
        <f t="shared" si="129"/>
        <v>283795513.16702461</v>
      </c>
      <c r="Q389" s="60">
        <f t="shared" si="122"/>
        <v>44747171.130423307</v>
      </c>
      <c r="R389" s="60">
        <f t="shared" si="122"/>
        <v>51713755.862603396</v>
      </c>
      <c r="S389" s="60">
        <f t="shared" si="123"/>
        <v>791710.21980882774</v>
      </c>
      <c r="T389" s="60"/>
      <c r="U389" s="60"/>
      <c r="V389" s="60"/>
      <c r="W389" s="4"/>
      <c r="X389" s="20"/>
      <c r="Y389" s="38">
        <f t="shared" si="130"/>
        <v>252.39950249538845</v>
      </c>
      <c r="Z389" s="38">
        <f t="shared" si="131"/>
        <v>229.24640456619528</v>
      </c>
      <c r="AA389" s="38">
        <f t="shared" si="132"/>
        <v>481.64590706158373</v>
      </c>
      <c r="AB389" s="39"/>
      <c r="AC389" s="38">
        <f t="shared" si="133"/>
        <v>-596.76031092411449</v>
      </c>
      <c r="AD389" s="22"/>
      <c r="AF389" s="38">
        <f t="shared" si="124"/>
        <v>232081757.30442122</v>
      </c>
      <c r="AG389" s="38">
        <f t="shared" si="125"/>
        <v>51713755.862603396</v>
      </c>
      <c r="AH389" s="104"/>
      <c r="AI389" s="104"/>
      <c r="AJ389" s="104"/>
      <c r="AK389" s="104"/>
    </row>
    <row r="390" spans="2:37" s="2" customFormat="1" ht="15" customHeight="1" x14ac:dyDescent="0.25">
      <c r="B390" s="55">
        <v>45566</v>
      </c>
      <c r="C390" s="56">
        <f t="shared" si="126"/>
        <v>2024</v>
      </c>
      <c r="D390" s="57">
        <f>'[1]IGP-DI'!C384</f>
        <v>0</v>
      </c>
      <c r="E390" s="58">
        <f t="shared" si="146"/>
        <v>2.048629757490517</v>
      </c>
      <c r="F390" s="58">
        <f t="shared" si="127"/>
        <v>3453.5338571917277</v>
      </c>
      <c r="G390" s="59"/>
      <c r="H390" s="60">
        <v>7074174.8050336437</v>
      </c>
      <c r="I390" s="60">
        <f t="shared" si="148"/>
        <v>81131373.907460883</v>
      </c>
      <c r="J390" s="60">
        <f t="shared" si="147"/>
        <v>106608456.14918534</v>
      </c>
      <c r="K390" s="60">
        <f t="shared" si="121"/>
        <v>676094.78256217402</v>
      </c>
      <c r="L390" s="60">
        <f t="shared" si="121"/>
        <v>888403.80124321114</v>
      </c>
      <c r="M390" s="60">
        <f t="shared" si="134"/>
        <v>89165095.352433234</v>
      </c>
      <c r="N390" s="60">
        <f t="shared" si="128"/>
        <v>232953427.53182739</v>
      </c>
      <c r="O390" s="61">
        <f t="shared" si="135"/>
        <v>136984539.87446091</v>
      </c>
      <c r="P390" s="60">
        <f t="shared" si="129"/>
        <v>287519825.55264431</v>
      </c>
      <c r="Q390" s="60">
        <f t="shared" si="122"/>
        <v>47819444.522027671</v>
      </c>
      <c r="R390" s="60">
        <f t="shared" si="122"/>
        <v>54566398.020816922</v>
      </c>
      <c r="S390" s="60">
        <f t="shared" si="123"/>
        <v>835382.6607762872</v>
      </c>
      <c r="T390" s="60"/>
      <c r="U390" s="60"/>
      <c r="V390" s="60"/>
      <c r="W390" s="4"/>
      <c r="X390" s="20"/>
      <c r="Y390" s="38">
        <f t="shared" si="130"/>
        <v>257.24485063123853</v>
      </c>
      <c r="Z390" s="38">
        <f t="shared" si="131"/>
        <v>241.89213000957406</v>
      </c>
      <c r="AA390" s="38">
        <f t="shared" si="132"/>
        <v>499.13698064081257</v>
      </c>
      <c r="AB390" s="39"/>
      <c r="AC390" s="38">
        <f t="shared" si="133"/>
        <v>-1549.2502938323191</v>
      </c>
      <c r="AD390" s="22"/>
      <c r="AF390" s="38">
        <f t="shared" si="124"/>
        <v>232953427.53182739</v>
      </c>
      <c r="AG390" s="38">
        <f t="shared" si="125"/>
        <v>54566398.020816922</v>
      </c>
      <c r="AH390" s="104"/>
      <c r="AI390" s="104"/>
      <c r="AJ390" s="104"/>
      <c r="AK390" s="104"/>
    </row>
    <row r="391" spans="2:37" s="2" customFormat="1" ht="15" customHeight="1" x14ac:dyDescent="0.25">
      <c r="B391" s="55">
        <v>45597</v>
      </c>
      <c r="C391" s="56">
        <f t="shared" si="126"/>
        <v>2024</v>
      </c>
      <c r="D391" s="57">
        <f>'[1]IGP-DI'!C385</f>
        <v>0</v>
      </c>
      <c r="E391" s="58">
        <f t="shared" si="146"/>
        <v>2.0365384367407016</v>
      </c>
      <c r="F391" s="58">
        <f t="shared" si="127"/>
        <v>3453.5338571917277</v>
      </c>
      <c r="G391" s="59"/>
      <c r="H391" s="60">
        <v>952300.7586365504</v>
      </c>
      <c r="I391" s="60">
        <f t="shared" si="148"/>
        <v>87430433.632494524</v>
      </c>
      <c r="J391" s="60">
        <f t="shared" si="147"/>
        <v>112094707.13585134</v>
      </c>
      <c r="K391" s="60">
        <f t="shared" si="121"/>
        <v>728586.9469374544</v>
      </c>
      <c r="L391" s="60">
        <f t="shared" si="121"/>
        <v>934122.55946542777</v>
      </c>
      <c r="M391" s="60">
        <f t="shared" si="134"/>
        <v>89841190.134995416</v>
      </c>
      <c r="N391" s="60">
        <f t="shared" si="128"/>
        <v>233841831.33307061</v>
      </c>
      <c r="O391" s="61">
        <f t="shared" si="135"/>
        <v>144058714.67949456</v>
      </c>
      <c r="P391" s="60">
        <f t="shared" si="129"/>
        <v>294594000.35767794</v>
      </c>
      <c r="Q391" s="60">
        <f t="shared" si="122"/>
        <v>54217524.544499144</v>
      </c>
      <c r="R391" s="60">
        <f t="shared" si="122"/>
        <v>60752169.024607331</v>
      </c>
      <c r="S391" s="60">
        <f t="shared" si="123"/>
        <v>930083.53947690909</v>
      </c>
      <c r="T391" s="60"/>
      <c r="U391" s="60"/>
      <c r="V391" s="60"/>
      <c r="W391" s="4"/>
      <c r="X391" s="20"/>
      <c r="Y391" s="38">
        <f t="shared" si="130"/>
        <v>270.48310458001936</v>
      </c>
      <c r="Z391" s="38">
        <f t="shared" si="131"/>
        <v>269.31357210819846</v>
      </c>
      <c r="AA391" s="38">
        <f t="shared" si="132"/>
        <v>539.79667668821776</v>
      </c>
      <c r="AB391" s="39"/>
      <c r="AC391" s="38">
        <f t="shared" si="133"/>
        <v>264.04992046243041</v>
      </c>
      <c r="AD391" s="22"/>
      <c r="AF391" s="38">
        <f t="shared" si="124"/>
        <v>233841831.33307061</v>
      </c>
      <c r="AG391" s="38">
        <f t="shared" si="125"/>
        <v>60752169.024607331</v>
      </c>
      <c r="AH391" s="104"/>
      <c r="AI391" s="104"/>
      <c r="AJ391" s="104"/>
      <c r="AK391" s="104"/>
    </row>
    <row r="392" spans="2:37" s="26" customFormat="1" ht="15" customHeight="1" x14ac:dyDescent="0.25">
      <c r="B392" s="62">
        <v>45627</v>
      </c>
      <c r="C392" s="63">
        <f t="shared" si="126"/>
        <v>2024</v>
      </c>
      <c r="D392" s="64">
        <f>'[1]IGP-DI'!C386</f>
        <v>0</v>
      </c>
      <c r="E392" s="65">
        <f t="shared" si="146"/>
        <v>2.0135891738306864</v>
      </c>
      <c r="F392" s="65">
        <f t="shared" si="127"/>
        <v>3453.5338571917277</v>
      </c>
      <c r="G392" s="66">
        <f>F392/F380-1</f>
        <v>0</v>
      </c>
      <c r="H392" s="60">
        <v>1140270.5500507373</v>
      </c>
      <c r="I392" s="60">
        <f t="shared" si="148"/>
        <v>87913291.531131074</v>
      </c>
      <c r="J392" s="61">
        <f t="shared" si="147"/>
        <v>112090969.4662444</v>
      </c>
      <c r="K392" s="60">
        <f t="shared" si="121"/>
        <v>732610.76275942556</v>
      </c>
      <c r="L392" s="61">
        <f t="shared" si="121"/>
        <v>934091.41221870331</v>
      </c>
      <c r="M392" s="60">
        <f t="shared" si="134"/>
        <v>90569777.081932873</v>
      </c>
      <c r="N392" s="61">
        <f t="shared" si="128"/>
        <v>234775953.89253604</v>
      </c>
      <c r="O392" s="61">
        <f t="shared" si="135"/>
        <v>145011015.43813112</v>
      </c>
      <c r="P392" s="61">
        <f t="shared" si="129"/>
        <v>295546301.11631447</v>
      </c>
      <c r="Q392" s="60">
        <f t="shared" si="122"/>
        <v>54441238.356198251</v>
      </c>
      <c r="R392" s="61">
        <f t="shared" si="122"/>
        <v>60770347.223778427</v>
      </c>
      <c r="S392" s="61">
        <f t="shared" si="123"/>
        <v>930361.83808085718</v>
      </c>
      <c r="T392" s="61">
        <f t="shared" ref="T392" si="149">SUM(S381:S392)</f>
        <v>9773893.1501797196</v>
      </c>
      <c r="U392" s="61">
        <f>SUM(L381:L392)</f>
        <v>10490124.066640038</v>
      </c>
      <c r="V392" s="61">
        <f t="shared" ref="V392" si="150">T392+U392</f>
        <v>20264017.216819756</v>
      </c>
      <c r="W392" s="49"/>
      <c r="X392" s="50"/>
      <c r="Y392" s="53">
        <f t="shared" si="130"/>
        <v>270.47408563073077</v>
      </c>
      <c r="Z392" s="53">
        <f t="shared" si="131"/>
        <v>269.39415582779009</v>
      </c>
      <c r="AA392" s="53">
        <f t="shared" si="132"/>
        <v>539.86824145852086</v>
      </c>
      <c r="AB392" s="54"/>
      <c r="AC392" s="53">
        <f t="shared" si="133"/>
        <v>209.69323892417225</v>
      </c>
      <c r="AD392" s="51"/>
      <c r="AF392" s="53">
        <f t="shared" si="124"/>
        <v>234775953.89253604</v>
      </c>
      <c r="AG392" s="38">
        <f t="shared" si="125"/>
        <v>60770347.223778427</v>
      </c>
      <c r="AH392" s="105"/>
      <c r="AI392" s="105"/>
      <c r="AJ392" s="105"/>
      <c r="AK392" s="105"/>
    </row>
    <row r="393" spans="2:37" s="2" customFormat="1" ht="15" customHeight="1" x14ac:dyDescent="0.25">
      <c r="B393" s="32">
        <v>45658</v>
      </c>
      <c r="C393" s="33">
        <f t="shared" si="126"/>
        <v>2025</v>
      </c>
      <c r="D393" s="34">
        <f>'[1]IGP-DI'!C387</f>
        <v>0</v>
      </c>
      <c r="E393" s="35">
        <f t="shared" si="146"/>
        <v>2.0058840712765513</v>
      </c>
      <c r="F393" s="35">
        <f t="shared" si="127"/>
        <v>3453.5338571917277</v>
      </c>
      <c r="G393" s="67"/>
      <c r="H393" s="37"/>
      <c r="I393" s="37">
        <f t="shared" si="148"/>
        <v>88335273.490981802</v>
      </c>
      <c r="J393" s="37">
        <f t="shared" si="147"/>
        <v>111784901.88738231</v>
      </c>
      <c r="K393" s="37">
        <f t="shared" ref="K393:L456" si="151">I393*$K$5</f>
        <v>736127.279091515</v>
      </c>
      <c r="L393" s="37">
        <f t="shared" si="151"/>
        <v>931540.84906151926</v>
      </c>
      <c r="M393" s="37">
        <f t="shared" si="134"/>
        <v>91302387.844692305</v>
      </c>
      <c r="N393" s="37">
        <f t="shared" si="128"/>
        <v>235710045.30475473</v>
      </c>
      <c r="O393" s="40">
        <f t="shared" si="135"/>
        <v>146151285.98818186</v>
      </c>
      <c r="P393" s="37">
        <f t="shared" si="129"/>
        <v>296686571.66636521</v>
      </c>
      <c r="Q393" s="37">
        <f t="shared" ref="Q393:R456" si="152">O393-M393</f>
        <v>54848898.143489555</v>
      </c>
      <c r="R393" s="37">
        <f t="shared" si="152"/>
        <v>60976526.361610472</v>
      </c>
      <c r="S393" s="37">
        <f t="shared" ref="S393:S456" si="153">$K$4*R393</f>
        <v>933518.33150915697</v>
      </c>
      <c r="T393" s="37"/>
      <c r="U393" s="37"/>
      <c r="V393" s="37"/>
      <c r="W393" s="4"/>
      <c r="X393" s="20"/>
      <c r="Y393" s="38">
        <f t="shared" si="130"/>
        <v>269.7355484503662</v>
      </c>
      <c r="Z393" s="38">
        <f t="shared" si="131"/>
        <v>270.30814525393299</v>
      </c>
      <c r="AA393" s="38">
        <f t="shared" si="132"/>
        <v>540.04369370429913</v>
      </c>
      <c r="AB393" s="39"/>
      <c r="AC393" s="38">
        <f t="shared" si="133"/>
        <v>540.04369370429913</v>
      </c>
      <c r="AD393" s="22"/>
      <c r="AF393" s="38">
        <f t="shared" ref="AF393:AF456" si="154">N393</f>
        <v>235710045.30475473</v>
      </c>
      <c r="AG393" s="38">
        <f t="shared" ref="AG393:AG456" si="155">P393-AF393</f>
        <v>60976526.361610472</v>
      </c>
      <c r="AH393" s="104"/>
      <c r="AI393" s="104"/>
      <c r="AJ393" s="104"/>
      <c r="AK393" s="104"/>
    </row>
    <row r="394" spans="2:37" s="2" customFormat="1" ht="15" customHeight="1" x14ac:dyDescent="0.25">
      <c r="B394" s="32">
        <v>45689</v>
      </c>
      <c r="C394" s="33">
        <f t="shared" ref="C394:C457" si="156">YEAR(B394)</f>
        <v>2025</v>
      </c>
      <c r="D394" s="34">
        <f>'[1]IGP-DI'!C388</f>
        <v>0</v>
      </c>
      <c r="E394" s="35">
        <f t="shared" si="146"/>
        <v>1.9925581479178494</v>
      </c>
      <c r="F394" s="35">
        <f t="shared" ref="F394:F457" si="157">(1+D394)*F393</f>
        <v>3453.5338571917277</v>
      </c>
      <c r="G394" s="67"/>
      <c r="H394" s="37"/>
      <c r="I394" s="37">
        <f t="shared" si="148"/>
        <v>88015591.050981805</v>
      </c>
      <c r="J394" s="37">
        <f t="shared" si="147"/>
        <v>111143655.9731195</v>
      </c>
      <c r="K394" s="37">
        <f t="shared" si="151"/>
        <v>733463.25875818171</v>
      </c>
      <c r="L394" s="37">
        <f t="shared" si="151"/>
        <v>926197.13310932915</v>
      </c>
      <c r="M394" s="37">
        <f t="shared" si="134"/>
        <v>92038515.123783827</v>
      </c>
      <c r="N394" s="37">
        <f t="shared" ref="N394:N457" si="158">(L393+N393)*(1+D393)</f>
        <v>236641586.15381625</v>
      </c>
      <c r="O394" s="40">
        <f t="shared" si="135"/>
        <v>146151285.98818186</v>
      </c>
      <c r="P394" s="37">
        <f t="shared" ref="P394:P457" si="159">(H393+P393)*(1+D393)</f>
        <v>296686571.66636521</v>
      </c>
      <c r="Q394" s="37">
        <f t="shared" si="152"/>
        <v>54112770.864398032</v>
      </c>
      <c r="R394" s="37">
        <f t="shared" si="152"/>
        <v>60044985.512548953</v>
      </c>
      <c r="S394" s="37">
        <f t="shared" si="153"/>
        <v>919256.93436115503</v>
      </c>
      <c r="T394" s="37"/>
      <c r="U394" s="37"/>
      <c r="V394" s="37"/>
      <c r="W394" s="4"/>
      <c r="X394" s="20"/>
      <c r="Y394" s="38">
        <f t="shared" ref="Y394:Y457" si="160">L394/F393</f>
        <v>268.18823020385116</v>
      </c>
      <c r="Z394" s="38">
        <f t="shared" ref="Z394:Z457" si="161">S394/F393</f>
        <v>266.17863683220327</v>
      </c>
      <c r="AA394" s="38">
        <f t="shared" ref="AA394:AA457" si="162">Y394+Z394</f>
        <v>534.36686703605437</v>
      </c>
      <c r="AB394" s="39"/>
      <c r="AC394" s="38">
        <f t="shared" ref="AC394:AC457" si="163">AA394-H394/F393</f>
        <v>534.36686703605437</v>
      </c>
      <c r="AD394" s="22"/>
      <c r="AF394" s="38">
        <f t="shared" si="154"/>
        <v>236641586.15381625</v>
      </c>
      <c r="AG394" s="38">
        <f t="shared" si="155"/>
        <v>60044985.512548953</v>
      </c>
      <c r="AH394" s="104"/>
      <c r="AI394" s="104"/>
      <c r="AJ394" s="104"/>
      <c r="AK394" s="104"/>
    </row>
    <row r="395" spans="2:37" s="2" customFormat="1" ht="15" customHeight="1" x14ac:dyDescent="0.25">
      <c r="B395" s="32">
        <v>45717</v>
      </c>
      <c r="C395" s="33">
        <f t="shared" si="156"/>
        <v>2025</v>
      </c>
      <c r="D395" s="34">
        <f>'[1]IGP-DI'!C389</f>
        <v>0</v>
      </c>
      <c r="E395" s="35">
        <f t="shared" si="146"/>
        <v>1.9819559952169494</v>
      </c>
      <c r="F395" s="35">
        <f t="shared" si="157"/>
        <v>3453.5338571917277</v>
      </c>
      <c r="G395" s="67"/>
      <c r="H395" s="37"/>
      <c r="I395" s="37">
        <f t="shared" si="148"/>
        <v>87780361.840981811</v>
      </c>
      <c r="J395" s="37">
        <f t="shared" si="147"/>
        <v>110674948.09410572</v>
      </c>
      <c r="K395" s="37">
        <f t="shared" si="151"/>
        <v>731503.01534151507</v>
      </c>
      <c r="L395" s="37">
        <f t="shared" si="151"/>
        <v>922291.23411754763</v>
      </c>
      <c r="M395" s="37">
        <f t="shared" ref="M395:M458" si="164">(K394+M394)</f>
        <v>92771978.382542014</v>
      </c>
      <c r="N395" s="37">
        <f t="shared" si="158"/>
        <v>237567783.28692558</v>
      </c>
      <c r="O395" s="40">
        <f t="shared" ref="O395:O458" si="165">O394+H394</f>
        <v>146151285.98818186</v>
      </c>
      <c r="P395" s="37">
        <f t="shared" si="159"/>
        <v>296686571.66636521</v>
      </c>
      <c r="Q395" s="37">
        <f t="shared" si="152"/>
        <v>53379307.605639845</v>
      </c>
      <c r="R395" s="37">
        <f t="shared" si="152"/>
        <v>59118788.379439622</v>
      </c>
      <c r="S395" s="37">
        <f t="shared" si="153"/>
        <v>905077.34667488211</v>
      </c>
      <c r="T395" s="37"/>
      <c r="U395" s="37"/>
      <c r="V395" s="37"/>
      <c r="W395" s="4"/>
      <c r="X395" s="20"/>
      <c r="Y395" s="38">
        <f t="shared" si="160"/>
        <v>267.0572440449497</v>
      </c>
      <c r="Z395" s="38">
        <f t="shared" si="161"/>
        <v>262.07281703352226</v>
      </c>
      <c r="AA395" s="38">
        <f t="shared" si="162"/>
        <v>529.13006107847195</v>
      </c>
      <c r="AB395" s="39"/>
      <c r="AC395" s="38">
        <f t="shared" si="163"/>
        <v>529.13006107847195</v>
      </c>
      <c r="AD395" s="22"/>
      <c r="AF395" s="38">
        <f t="shared" si="154"/>
        <v>237567783.28692558</v>
      </c>
      <c r="AG395" s="38">
        <f t="shared" si="155"/>
        <v>59118788.379439622</v>
      </c>
      <c r="AH395" s="104"/>
      <c r="AI395" s="104"/>
      <c r="AJ395" s="104"/>
      <c r="AK395" s="104"/>
    </row>
    <row r="396" spans="2:37" s="2" customFormat="1" ht="15" customHeight="1" x14ac:dyDescent="0.25">
      <c r="B396" s="32">
        <v>45748</v>
      </c>
      <c r="C396" s="33">
        <f t="shared" si="156"/>
        <v>2025</v>
      </c>
      <c r="D396" s="34">
        <f>'[1]IGP-DI'!C390</f>
        <v>0</v>
      </c>
      <c r="E396" s="35">
        <f t="shared" si="146"/>
        <v>1.9582069830383586</v>
      </c>
      <c r="F396" s="35">
        <f t="shared" si="157"/>
        <v>3453.5338571917277</v>
      </c>
      <c r="G396" s="67"/>
      <c r="H396" s="37"/>
      <c r="I396" s="37">
        <f t="shared" si="148"/>
        <v>87400838.500981808</v>
      </c>
      <c r="J396" s="37">
        <f t="shared" si="147"/>
        <v>109922749.53506796</v>
      </c>
      <c r="K396" s="37">
        <f t="shared" si="151"/>
        <v>728340.32084151509</v>
      </c>
      <c r="L396" s="37">
        <f t="shared" si="151"/>
        <v>916022.91279223294</v>
      </c>
      <c r="M396" s="37">
        <f t="shared" si="164"/>
        <v>93503481.397883534</v>
      </c>
      <c r="N396" s="37">
        <f t="shared" si="158"/>
        <v>238490074.52104312</v>
      </c>
      <c r="O396" s="40">
        <f t="shared" si="165"/>
        <v>146151285.98818186</v>
      </c>
      <c r="P396" s="37">
        <f t="shared" si="159"/>
        <v>296686571.66636521</v>
      </c>
      <c r="Q396" s="37">
        <f t="shared" si="152"/>
        <v>52647804.590298325</v>
      </c>
      <c r="R396" s="37">
        <f t="shared" si="152"/>
        <v>58196497.145322084</v>
      </c>
      <c r="S396" s="37">
        <f t="shared" si="153"/>
        <v>890957.55623399897</v>
      </c>
      <c r="T396" s="37"/>
      <c r="U396" s="37"/>
      <c r="V396" s="37"/>
      <c r="W396" s="4"/>
      <c r="X396" s="20"/>
      <c r="Y396" s="38">
        <f t="shared" si="160"/>
        <v>265.24219847582594</v>
      </c>
      <c r="Z396" s="38">
        <f t="shared" si="161"/>
        <v>257.98431203407665</v>
      </c>
      <c r="AA396" s="38">
        <f t="shared" si="162"/>
        <v>523.2265105099026</v>
      </c>
      <c r="AB396" s="39"/>
      <c r="AC396" s="38">
        <f t="shared" si="163"/>
        <v>523.2265105099026</v>
      </c>
      <c r="AD396" s="22"/>
      <c r="AF396" s="38">
        <f t="shared" si="154"/>
        <v>238490074.52104312</v>
      </c>
      <c r="AG396" s="38">
        <f t="shared" si="155"/>
        <v>58196497.145322084</v>
      </c>
      <c r="AH396" s="104"/>
      <c r="AI396" s="104"/>
      <c r="AJ396" s="104"/>
      <c r="AK396" s="104"/>
    </row>
    <row r="397" spans="2:37" s="2" customFormat="1" ht="15" customHeight="1" x14ac:dyDescent="0.25">
      <c r="B397" s="32">
        <v>45778</v>
      </c>
      <c r="C397" s="33">
        <f t="shared" si="156"/>
        <v>2025</v>
      </c>
      <c r="D397" s="34">
        <f>'[1]IGP-DI'!C391</f>
        <v>0</v>
      </c>
      <c r="E397" s="35">
        <f t="shared" si="146"/>
        <v>1.9404375344456575</v>
      </c>
      <c r="F397" s="35">
        <f t="shared" si="157"/>
        <v>3453.5338571917277</v>
      </c>
      <c r="G397" s="67"/>
      <c r="H397" s="37"/>
      <c r="I397" s="37">
        <f t="shared" si="148"/>
        <v>87113070.210981801</v>
      </c>
      <c r="J397" s="37">
        <f t="shared" si="147"/>
        <v>109359239.66009295</v>
      </c>
      <c r="K397" s="37">
        <f t="shared" si="151"/>
        <v>725942.25175818172</v>
      </c>
      <c r="L397" s="37">
        <f t="shared" si="151"/>
        <v>911326.99716744118</v>
      </c>
      <c r="M397" s="37">
        <f t="shared" si="164"/>
        <v>94231821.718725055</v>
      </c>
      <c r="N397" s="37">
        <f t="shared" si="158"/>
        <v>239406097.43383536</v>
      </c>
      <c r="O397" s="40">
        <f t="shared" si="165"/>
        <v>146151285.98818186</v>
      </c>
      <c r="P397" s="37">
        <f t="shared" si="159"/>
        <v>296686571.66636521</v>
      </c>
      <c r="Q397" s="37">
        <f t="shared" si="152"/>
        <v>51919464.269456804</v>
      </c>
      <c r="R397" s="37">
        <f t="shared" si="152"/>
        <v>57280474.232529849</v>
      </c>
      <c r="S397" s="37">
        <f t="shared" si="153"/>
        <v>876933.7304735285</v>
      </c>
      <c r="T397" s="37"/>
      <c r="U397" s="37"/>
      <c r="V397" s="37"/>
      <c r="W397" s="4"/>
      <c r="X397" s="20"/>
      <c r="Y397" s="38">
        <f t="shared" si="160"/>
        <v>263.88245630477036</v>
      </c>
      <c r="Z397" s="38">
        <f t="shared" si="161"/>
        <v>253.92359442122716</v>
      </c>
      <c r="AA397" s="38">
        <f t="shared" si="162"/>
        <v>517.80605072599747</v>
      </c>
      <c r="AB397" s="39"/>
      <c r="AC397" s="38">
        <f t="shared" si="163"/>
        <v>517.80605072599747</v>
      </c>
      <c r="AD397" s="22"/>
      <c r="AF397" s="38">
        <f t="shared" si="154"/>
        <v>239406097.43383536</v>
      </c>
      <c r="AG397" s="38">
        <f t="shared" si="155"/>
        <v>57280474.232529849</v>
      </c>
      <c r="AH397" s="104"/>
      <c r="AI397" s="104"/>
      <c r="AJ397" s="104"/>
      <c r="AK397" s="104"/>
    </row>
    <row r="398" spans="2:37" s="2" customFormat="1" ht="15" customHeight="1" x14ac:dyDescent="0.25">
      <c r="B398" s="32">
        <v>45809</v>
      </c>
      <c r="C398" s="33">
        <f t="shared" si="156"/>
        <v>2025</v>
      </c>
      <c r="D398" s="34">
        <f>'[1]IGP-DI'!C392</f>
        <v>0</v>
      </c>
      <c r="E398" s="35">
        <f t="shared" si="146"/>
        <v>1.9326491082697883</v>
      </c>
      <c r="F398" s="35">
        <f t="shared" si="157"/>
        <v>3453.5338571917277</v>
      </c>
      <c r="G398" s="67"/>
      <c r="H398" s="37"/>
      <c r="I398" s="37">
        <f t="shared" si="148"/>
        <v>86991829.470981807</v>
      </c>
      <c r="J398" s="37">
        <f t="shared" si="147"/>
        <v>109123979.57749298</v>
      </c>
      <c r="K398" s="37">
        <f t="shared" si="151"/>
        <v>724931.91225818172</v>
      </c>
      <c r="L398" s="37">
        <f t="shared" si="151"/>
        <v>909366.49647910811</v>
      </c>
      <c r="M398" s="37">
        <f t="shared" si="164"/>
        <v>94957763.970483243</v>
      </c>
      <c r="N398" s="37">
        <f t="shared" si="158"/>
        <v>240317424.4310028</v>
      </c>
      <c r="O398" s="40">
        <f t="shared" si="165"/>
        <v>146151285.98818186</v>
      </c>
      <c r="P398" s="37">
        <f t="shared" si="159"/>
        <v>296686571.66636521</v>
      </c>
      <c r="Q398" s="37">
        <f t="shared" si="152"/>
        <v>51193522.017698616</v>
      </c>
      <c r="R398" s="37">
        <f t="shared" si="152"/>
        <v>56369147.235362411</v>
      </c>
      <c r="S398" s="37">
        <f t="shared" si="153"/>
        <v>862981.79669478489</v>
      </c>
      <c r="T398" s="37"/>
      <c r="U398" s="37"/>
      <c r="V398" s="37"/>
      <c r="W398" s="4"/>
      <c r="X398" s="20"/>
      <c r="Y398" s="38">
        <f t="shared" si="160"/>
        <v>263.31477671354514</v>
      </c>
      <c r="Z398" s="38">
        <f t="shared" si="161"/>
        <v>249.88369374103266</v>
      </c>
      <c r="AA398" s="38">
        <f t="shared" si="162"/>
        <v>513.19847045457777</v>
      </c>
      <c r="AB398" s="39"/>
      <c r="AC398" s="38">
        <f t="shared" si="163"/>
        <v>513.19847045457777</v>
      </c>
      <c r="AD398" s="22"/>
      <c r="AF398" s="38">
        <f t="shared" si="154"/>
        <v>240317424.4310028</v>
      </c>
      <c r="AG398" s="38">
        <f t="shared" si="155"/>
        <v>56369147.235362411</v>
      </c>
      <c r="AH398" s="104"/>
      <c r="AI398" s="104"/>
      <c r="AJ398" s="104"/>
      <c r="AK398" s="104"/>
    </row>
    <row r="399" spans="2:37" s="2" customFormat="1" ht="15" customHeight="1" x14ac:dyDescent="0.25">
      <c r="B399" s="32">
        <v>45839</v>
      </c>
      <c r="C399" s="33">
        <f t="shared" si="156"/>
        <v>2025</v>
      </c>
      <c r="D399" s="34">
        <f>'[1]IGP-DI'!C393</f>
        <v>0</v>
      </c>
      <c r="E399" s="35">
        <f t="shared" si="146"/>
        <v>1.9195486319708028</v>
      </c>
      <c r="F399" s="35">
        <f t="shared" si="157"/>
        <v>3453.5338571917277</v>
      </c>
      <c r="G399" s="67"/>
      <c r="H399" s="37"/>
      <c r="I399" s="37">
        <f t="shared" si="148"/>
        <v>86632533.200981811</v>
      </c>
      <c r="J399" s="37">
        <f t="shared" si="147"/>
        <v>108429585.96167283</v>
      </c>
      <c r="K399" s="37">
        <f t="shared" si="151"/>
        <v>721937.7766748484</v>
      </c>
      <c r="L399" s="37">
        <f t="shared" si="151"/>
        <v>903579.88301394018</v>
      </c>
      <c r="M399" s="37">
        <f t="shared" si="164"/>
        <v>95682695.882741421</v>
      </c>
      <c r="N399" s="37">
        <f t="shared" si="158"/>
        <v>241226790.92748189</v>
      </c>
      <c r="O399" s="40">
        <f t="shared" si="165"/>
        <v>146151285.98818186</v>
      </c>
      <c r="P399" s="37">
        <f t="shared" si="159"/>
        <v>296686571.66636521</v>
      </c>
      <c r="Q399" s="37">
        <f t="shared" si="152"/>
        <v>50468590.105440438</v>
      </c>
      <c r="R399" s="37">
        <f t="shared" si="152"/>
        <v>55459780.738883317</v>
      </c>
      <c r="S399" s="37">
        <f t="shared" si="153"/>
        <v>849059.87714349432</v>
      </c>
      <c r="T399" s="37"/>
      <c r="U399" s="37"/>
      <c r="V399" s="37"/>
      <c r="W399" s="4"/>
      <c r="X399" s="20"/>
      <c r="Y399" s="38">
        <f t="shared" si="160"/>
        <v>261.63921373821256</v>
      </c>
      <c r="Z399" s="38">
        <f t="shared" si="161"/>
        <v>245.85248393479338</v>
      </c>
      <c r="AA399" s="38">
        <f t="shared" si="162"/>
        <v>507.49169767300594</v>
      </c>
      <c r="AB399" s="39"/>
      <c r="AC399" s="38">
        <f t="shared" si="163"/>
        <v>507.49169767300594</v>
      </c>
      <c r="AD399" s="22"/>
      <c r="AF399" s="38">
        <f t="shared" si="154"/>
        <v>241226790.92748189</v>
      </c>
      <c r="AG399" s="38">
        <f t="shared" si="155"/>
        <v>55459780.738883317</v>
      </c>
      <c r="AH399" s="104"/>
      <c r="AI399" s="104"/>
      <c r="AJ399" s="104"/>
      <c r="AK399" s="104"/>
    </row>
    <row r="400" spans="2:37" s="2" customFormat="1" ht="15" customHeight="1" x14ac:dyDescent="0.25">
      <c r="B400" s="32">
        <v>45870</v>
      </c>
      <c r="C400" s="33">
        <f t="shared" si="156"/>
        <v>2025</v>
      </c>
      <c r="D400" s="34">
        <f>'[1]IGP-DI'!C394</f>
        <v>0</v>
      </c>
      <c r="E400" s="35">
        <f t="shared" si="146"/>
        <v>1.908431484585521</v>
      </c>
      <c r="F400" s="35">
        <f t="shared" si="157"/>
        <v>3453.5338571917277</v>
      </c>
      <c r="G400" s="67"/>
      <c r="H400" s="37"/>
      <c r="I400" s="37">
        <f t="shared" si="148"/>
        <v>86313973.580981806</v>
      </c>
      <c r="J400" s="37">
        <f t="shared" si="147"/>
        <v>107818095.27890068</v>
      </c>
      <c r="K400" s="37">
        <f t="shared" si="151"/>
        <v>719283.11317484837</v>
      </c>
      <c r="L400" s="37">
        <f t="shared" si="151"/>
        <v>898484.1273241723</v>
      </c>
      <c r="M400" s="37">
        <f t="shared" si="164"/>
        <v>96404633.659416273</v>
      </c>
      <c r="N400" s="37">
        <f t="shared" si="158"/>
        <v>242130370.81049582</v>
      </c>
      <c r="O400" s="40">
        <f t="shared" si="165"/>
        <v>146151285.98818186</v>
      </c>
      <c r="P400" s="37">
        <f t="shared" si="159"/>
        <v>296686571.66636521</v>
      </c>
      <c r="Q400" s="37">
        <f t="shared" si="152"/>
        <v>49746652.328765586</v>
      </c>
      <c r="R400" s="37">
        <f t="shared" si="152"/>
        <v>54556200.855869383</v>
      </c>
      <c r="S400" s="37">
        <f t="shared" si="153"/>
        <v>835226.54758034192</v>
      </c>
      <c r="T400" s="37"/>
      <c r="U400" s="37"/>
      <c r="V400" s="37"/>
      <c r="W400" s="4"/>
      <c r="X400" s="20"/>
      <c r="Y400" s="38">
        <f t="shared" si="160"/>
        <v>260.16369448735702</v>
      </c>
      <c r="Z400" s="38">
        <f t="shared" si="161"/>
        <v>241.84692611049539</v>
      </c>
      <c r="AA400" s="38">
        <f t="shared" si="162"/>
        <v>502.01062059785238</v>
      </c>
      <c r="AB400" s="39"/>
      <c r="AC400" s="38">
        <f t="shared" si="163"/>
        <v>502.01062059785238</v>
      </c>
      <c r="AD400" s="22"/>
      <c r="AF400" s="38">
        <f t="shared" si="154"/>
        <v>242130370.81049582</v>
      </c>
      <c r="AG400" s="38">
        <f t="shared" si="155"/>
        <v>54556200.855869383</v>
      </c>
      <c r="AH400" s="104"/>
      <c r="AI400" s="104"/>
      <c r="AJ400" s="104"/>
      <c r="AK400" s="104"/>
    </row>
    <row r="401" spans="2:37" s="2" customFormat="1" ht="15" customHeight="1" x14ac:dyDescent="0.25">
      <c r="B401" s="32">
        <v>45901</v>
      </c>
      <c r="C401" s="33">
        <f t="shared" si="156"/>
        <v>2025</v>
      </c>
      <c r="D401" s="34">
        <f>'[1]IGP-DI'!C395</f>
        <v>0</v>
      </c>
      <c r="E401" s="35">
        <f t="shared" si="146"/>
        <v>1.9008025886406543</v>
      </c>
      <c r="F401" s="35">
        <f t="shared" si="157"/>
        <v>3453.5338571917277</v>
      </c>
      <c r="G401" s="67"/>
      <c r="H401" s="37"/>
      <c r="I401" s="37">
        <f t="shared" si="148"/>
        <v>86157243.700981811</v>
      </c>
      <c r="J401" s="37">
        <f t="shared" si="147"/>
        <v>107518987.04133338</v>
      </c>
      <c r="K401" s="37">
        <f t="shared" si="151"/>
        <v>717977.03084151505</v>
      </c>
      <c r="L401" s="37">
        <f t="shared" si="151"/>
        <v>895991.55867777811</v>
      </c>
      <c r="M401" s="37">
        <f t="shared" si="164"/>
        <v>97123916.772591129</v>
      </c>
      <c r="N401" s="37">
        <f t="shared" si="158"/>
        <v>243028854.93781999</v>
      </c>
      <c r="O401" s="40">
        <f t="shared" si="165"/>
        <v>146151285.98818186</v>
      </c>
      <c r="P401" s="37">
        <f t="shared" si="159"/>
        <v>296686571.66636521</v>
      </c>
      <c r="Q401" s="37">
        <f t="shared" si="152"/>
        <v>49027369.21559073</v>
      </c>
      <c r="R401" s="37">
        <f t="shared" si="152"/>
        <v>53657716.728545219</v>
      </c>
      <c r="S401" s="37">
        <f t="shared" si="153"/>
        <v>821471.23133859597</v>
      </c>
      <c r="T401" s="37"/>
      <c r="U401" s="37"/>
      <c r="V401" s="37"/>
      <c r="W401" s="4"/>
      <c r="X401" s="20"/>
      <c r="Y401" s="38">
        <f t="shared" si="160"/>
        <v>259.44195010914467</v>
      </c>
      <c r="Z401" s="38">
        <f t="shared" si="161"/>
        <v>237.86395770464017</v>
      </c>
      <c r="AA401" s="38">
        <f t="shared" si="162"/>
        <v>497.30590781378487</v>
      </c>
      <c r="AB401" s="39"/>
      <c r="AC401" s="38">
        <f t="shared" si="163"/>
        <v>497.30590781378487</v>
      </c>
      <c r="AD401" s="22"/>
      <c r="AF401" s="38">
        <f t="shared" si="154"/>
        <v>243028854.93781999</v>
      </c>
      <c r="AG401" s="38">
        <f t="shared" si="155"/>
        <v>53657716.728545219</v>
      </c>
      <c r="AH401" s="104"/>
      <c r="AI401" s="104"/>
      <c r="AJ401" s="104"/>
      <c r="AK401" s="104"/>
    </row>
    <row r="402" spans="2:37" s="2" customFormat="1" ht="15" customHeight="1" x14ac:dyDescent="0.25">
      <c r="B402" s="32">
        <v>45931</v>
      </c>
      <c r="C402" s="33">
        <f t="shared" si="156"/>
        <v>2025</v>
      </c>
      <c r="D402" s="34">
        <f>'[1]IGP-DI'!C396</f>
        <v>0</v>
      </c>
      <c r="E402" s="35">
        <f t="shared" si="146"/>
        <v>1.8741254829232901</v>
      </c>
      <c r="F402" s="35">
        <f t="shared" si="157"/>
        <v>3453.5338571917277</v>
      </c>
      <c r="G402" s="67"/>
      <c r="H402" s="37"/>
      <c r="I402" s="37">
        <f t="shared" si="148"/>
        <v>85884480.420981809</v>
      </c>
      <c r="J402" s="37">
        <f t="shared" si="147"/>
        <v>107000517.89262326</v>
      </c>
      <c r="K402" s="37">
        <f t="shared" si="151"/>
        <v>715704.00350818178</v>
      </c>
      <c r="L402" s="37">
        <f t="shared" si="151"/>
        <v>891670.98243852716</v>
      </c>
      <c r="M402" s="37">
        <f t="shared" si="164"/>
        <v>97841893.803432643</v>
      </c>
      <c r="N402" s="37">
        <f t="shared" si="158"/>
        <v>243924846.49649778</v>
      </c>
      <c r="O402" s="40">
        <f t="shared" si="165"/>
        <v>146151285.98818186</v>
      </c>
      <c r="P402" s="37">
        <f t="shared" si="159"/>
        <v>296686571.66636521</v>
      </c>
      <c r="Q402" s="37">
        <f t="shared" si="152"/>
        <v>48309392.184749216</v>
      </c>
      <c r="R402" s="37">
        <f t="shared" si="152"/>
        <v>52761725.169867426</v>
      </c>
      <c r="S402" s="37">
        <f t="shared" si="153"/>
        <v>807754.0750030101</v>
      </c>
      <c r="T402" s="37"/>
      <c r="U402" s="37"/>
      <c r="V402" s="37"/>
      <c r="W402" s="4"/>
      <c r="X402" s="20"/>
      <c r="Y402" s="38">
        <f t="shared" si="160"/>
        <v>258.19089063849441</v>
      </c>
      <c r="Z402" s="38">
        <f t="shared" si="161"/>
        <v>233.89203882305142</v>
      </c>
      <c r="AA402" s="38">
        <f t="shared" si="162"/>
        <v>492.08292946154586</v>
      </c>
      <c r="AB402" s="39"/>
      <c r="AC402" s="38">
        <f t="shared" si="163"/>
        <v>492.08292946154586</v>
      </c>
      <c r="AD402" s="22"/>
      <c r="AF402" s="38">
        <f t="shared" si="154"/>
        <v>243924846.49649778</v>
      </c>
      <c r="AG402" s="38">
        <f t="shared" si="155"/>
        <v>52761725.169867426</v>
      </c>
      <c r="AH402" s="104"/>
      <c r="AI402" s="104"/>
      <c r="AJ402" s="104"/>
      <c r="AK402" s="104"/>
    </row>
    <row r="403" spans="2:37" s="2" customFormat="1" ht="15" customHeight="1" x14ac:dyDescent="0.25">
      <c r="B403" s="32">
        <v>45962</v>
      </c>
      <c r="C403" s="33">
        <f t="shared" si="156"/>
        <v>2025</v>
      </c>
      <c r="D403" s="34">
        <f>'[1]IGP-DI'!C397</f>
        <v>0</v>
      </c>
      <c r="E403" s="35">
        <f t="shared" si="146"/>
        <v>1.841742618725938</v>
      </c>
      <c r="F403" s="35">
        <f t="shared" si="157"/>
        <v>3453.5338571917277</v>
      </c>
      <c r="G403" s="67"/>
      <c r="H403" s="37"/>
      <c r="I403" s="37">
        <f t="shared" si="148"/>
        <v>85682257.410981804</v>
      </c>
      <c r="J403" s="37">
        <f t="shared" si="147"/>
        <v>106621526.59634881</v>
      </c>
      <c r="K403" s="37">
        <f t="shared" si="151"/>
        <v>714018.81175818166</v>
      </c>
      <c r="L403" s="37">
        <f t="shared" si="151"/>
        <v>888512.72163624002</v>
      </c>
      <c r="M403" s="37">
        <f t="shared" si="164"/>
        <v>98557597.806940824</v>
      </c>
      <c r="N403" s="37">
        <f t="shared" si="158"/>
        <v>244816517.47893631</v>
      </c>
      <c r="O403" s="40">
        <f t="shared" si="165"/>
        <v>146151285.98818186</v>
      </c>
      <c r="P403" s="37">
        <f t="shared" si="159"/>
        <v>296686571.66636521</v>
      </c>
      <c r="Q403" s="37">
        <f t="shared" si="152"/>
        <v>47593688.181241035</v>
      </c>
      <c r="R403" s="37">
        <f t="shared" si="152"/>
        <v>51870054.187428892</v>
      </c>
      <c r="S403" s="37">
        <f t="shared" si="153"/>
        <v>794103.06440190098</v>
      </c>
      <c r="T403" s="37"/>
      <c r="U403" s="37"/>
      <c r="V403" s="37"/>
      <c r="W403" s="4"/>
      <c r="X403" s="20"/>
      <c r="Y403" s="38">
        <f t="shared" si="160"/>
        <v>257.27638945423348</v>
      </c>
      <c r="Z403" s="38">
        <f t="shared" si="161"/>
        <v>229.93927299952202</v>
      </c>
      <c r="AA403" s="38">
        <f t="shared" si="162"/>
        <v>487.2156624537555</v>
      </c>
      <c r="AB403" s="39"/>
      <c r="AC403" s="38">
        <f t="shared" si="163"/>
        <v>487.2156624537555</v>
      </c>
      <c r="AD403" s="22"/>
      <c r="AF403" s="38">
        <f t="shared" si="154"/>
        <v>244816517.47893631</v>
      </c>
      <c r="AG403" s="38">
        <f t="shared" si="155"/>
        <v>51870054.187428892</v>
      </c>
      <c r="AH403" s="104"/>
      <c r="AI403" s="104"/>
      <c r="AJ403" s="104"/>
      <c r="AK403" s="104"/>
    </row>
    <row r="404" spans="2:37" s="26" customFormat="1" ht="15" customHeight="1" x14ac:dyDescent="0.25">
      <c r="B404" s="41">
        <v>45992</v>
      </c>
      <c r="C404" s="42">
        <f t="shared" si="156"/>
        <v>2025</v>
      </c>
      <c r="D404" s="68">
        <f>'[1]IGP-DI'!C398</f>
        <v>0</v>
      </c>
      <c r="E404" s="43">
        <f t="shared" si="146"/>
        <v>1.8199973330743235</v>
      </c>
      <c r="F404" s="43">
        <f t="shared" si="157"/>
        <v>3453.5338571917277</v>
      </c>
      <c r="G404" s="44">
        <f>F404/F392-1</f>
        <v>0</v>
      </c>
      <c r="H404" s="37"/>
      <c r="I404" s="37">
        <f t="shared" si="148"/>
        <v>84967237.840981811</v>
      </c>
      <c r="J404" s="40">
        <f t="shared" si="147"/>
        <v>105304644.58105671</v>
      </c>
      <c r="K404" s="37">
        <f t="shared" si="151"/>
        <v>708060.31534151512</v>
      </c>
      <c r="L404" s="40">
        <f t="shared" si="151"/>
        <v>877538.70484213927</v>
      </c>
      <c r="M404" s="37">
        <f t="shared" si="164"/>
        <v>99271616.618698999</v>
      </c>
      <c r="N404" s="40">
        <f t="shared" si="158"/>
        <v>245705030.20057255</v>
      </c>
      <c r="O404" s="40">
        <f t="shared" si="165"/>
        <v>146151285.98818186</v>
      </c>
      <c r="P404" s="40">
        <f t="shared" si="159"/>
        <v>296686571.66636521</v>
      </c>
      <c r="Q404" s="37">
        <f t="shared" si="152"/>
        <v>46879669.36948286</v>
      </c>
      <c r="R404" s="40">
        <f t="shared" si="152"/>
        <v>50981541.465792656</v>
      </c>
      <c r="S404" s="40">
        <f t="shared" si="153"/>
        <v>780500.40510137519</v>
      </c>
      <c r="T404" s="40">
        <f t="shared" ref="T404" si="166">SUM(S393:S404)</f>
        <v>10276840.896516224</v>
      </c>
      <c r="U404" s="40">
        <f>SUM(L393:L404)</f>
        <v>10872523.600659974</v>
      </c>
      <c r="V404" s="40">
        <f t="shared" ref="V404" si="167">T404+U404</f>
        <v>21149364.4971762</v>
      </c>
      <c r="W404" s="49"/>
      <c r="X404" s="50"/>
      <c r="Y404" s="38">
        <f t="shared" si="160"/>
        <v>254.09876987733307</v>
      </c>
      <c r="Z404" s="38">
        <f t="shared" si="161"/>
        <v>226.00050770489511</v>
      </c>
      <c r="AA404" s="53">
        <f t="shared" si="162"/>
        <v>480.09927758222818</v>
      </c>
      <c r="AB404" s="54"/>
      <c r="AC404" s="38">
        <f t="shared" si="163"/>
        <v>480.09927758222818</v>
      </c>
      <c r="AD404" s="51"/>
      <c r="AF404" s="53">
        <f t="shared" si="154"/>
        <v>245705030.20057255</v>
      </c>
      <c r="AG404" s="38">
        <f t="shared" si="155"/>
        <v>50981541.465792656</v>
      </c>
      <c r="AH404" s="105"/>
      <c r="AI404" s="105"/>
      <c r="AJ404" s="105"/>
      <c r="AK404" s="105"/>
    </row>
    <row r="405" spans="2:37" s="2" customFormat="1" ht="15" customHeight="1" x14ac:dyDescent="0.25">
      <c r="B405" s="32">
        <v>46023</v>
      </c>
      <c r="C405" s="33">
        <f t="shared" si="156"/>
        <v>2026</v>
      </c>
      <c r="D405" s="34">
        <f>'[1]IGP-DI'!C399</f>
        <v>0</v>
      </c>
      <c r="E405" s="45">
        <f t="shared" si="146"/>
        <v>1.811982075892272</v>
      </c>
      <c r="F405" s="45">
        <f t="shared" si="157"/>
        <v>3453.5338571917277</v>
      </c>
      <c r="G405" s="67"/>
      <c r="H405" s="46"/>
      <c r="I405" s="46">
        <f t="shared" si="148"/>
        <v>80363846.470981807</v>
      </c>
      <c r="J405" s="46">
        <f t="shared" si="147"/>
        <v>96926484.564559355</v>
      </c>
      <c r="K405" s="46">
        <f t="shared" si="151"/>
        <v>669698.72059151507</v>
      </c>
      <c r="L405" s="46">
        <f t="shared" si="151"/>
        <v>807720.70470466127</v>
      </c>
      <c r="M405" s="46">
        <f t="shared" si="164"/>
        <v>99979676.934040517</v>
      </c>
      <c r="N405" s="46">
        <f t="shared" si="158"/>
        <v>246582568.9054147</v>
      </c>
      <c r="O405" s="47">
        <f t="shared" si="165"/>
        <v>146151285.98818186</v>
      </c>
      <c r="P405" s="46">
        <f t="shared" si="159"/>
        <v>296686571.66636521</v>
      </c>
      <c r="Q405" s="46">
        <f t="shared" si="152"/>
        <v>46171609.054141343</v>
      </c>
      <c r="R405" s="46">
        <f t="shared" si="152"/>
        <v>50104002.760950506</v>
      </c>
      <c r="S405" s="46">
        <f t="shared" si="153"/>
        <v>767065.75218722201</v>
      </c>
      <c r="T405" s="46"/>
      <c r="U405" s="46"/>
      <c r="V405" s="46"/>
      <c r="W405" s="4"/>
      <c r="X405" s="20"/>
      <c r="Y405" s="38">
        <f t="shared" si="160"/>
        <v>233.88237617032271</v>
      </c>
      <c r="Z405" s="38">
        <f t="shared" si="161"/>
        <v>222.11039008344005</v>
      </c>
      <c r="AA405" s="38">
        <f t="shared" si="162"/>
        <v>455.99276625376274</v>
      </c>
      <c r="AB405" s="39"/>
      <c r="AC405" s="38">
        <f t="shared" si="163"/>
        <v>455.99276625376274</v>
      </c>
      <c r="AD405" s="22"/>
      <c r="AF405" s="38">
        <f t="shared" si="154"/>
        <v>246582568.9054147</v>
      </c>
      <c r="AG405" s="38">
        <f t="shared" si="155"/>
        <v>50104002.760950506</v>
      </c>
      <c r="AH405" s="104"/>
      <c r="AI405" s="104"/>
      <c r="AJ405" s="104"/>
      <c r="AK405" s="104"/>
    </row>
    <row r="406" spans="2:37" s="2" customFormat="1" ht="15" customHeight="1" x14ac:dyDescent="0.25">
      <c r="B406" s="32">
        <v>46054</v>
      </c>
      <c r="C406" s="33">
        <f t="shared" si="156"/>
        <v>2026</v>
      </c>
      <c r="D406" s="34">
        <f>'[1]IGP-DI'!C400</f>
        <v>0</v>
      </c>
      <c r="E406" s="45">
        <f t="shared" si="146"/>
        <v>1.7846389529215017</v>
      </c>
      <c r="F406" s="45">
        <f t="shared" si="157"/>
        <v>3453.5338571917277</v>
      </c>
      <c r="G406" s="67"/>
      <c r="H406" s="46"/>
      <c r="I406" s="46">
        <f t="shared" si="148"/>
        <v>80014133.287981808</v>
      </c>
      <c r="J406" s="46">
        <f t="shared" si="147"/>
        <v>96292810.545260116</v>
      </c>
      <c r="K406" s="46">
        <f t="shared" si="151"/>
        <v>666784.44406651508</v>
      </c>
      <c r="L406" s="46">
        <f t="shared" si="151"/>
        <v>802440.08787716762</v>
      </c>
      <c r="M406" s="46">
        <f t="shared" si="164"/>
        <v>100649375.65463203</v>
      </c>
      <c r="N406" s="46">
        <f t="shared" si="158"/>
        <v>247390289.61011937</v>
      </c>
      <c r="O406" s="47">
        <f t="shared" si="165"/>
        <v>146151285.98818186</v>
      </c>
      <c r="P406" s="46">
        <f t="shared" si="159"/>
        <v>296686571.66636521</v>
      </c>
      <c r="Q406" s="46">
        <f t="shared" si="152"/>
        <v>45501910.333549827</v>
      </c>
      <c r="R406" s="46">
        <f t="shared" si="152"/>
        <v>49296282.056245834</v>
      </c>
      <c r="S406" s="46">
        <f t="shared" si="153"/>
        <v>754699.97588652372</v>
      </c>
      <c r="T406" s="46"/>
      <c r="U406" s="46"/>
      <c r="V406" s="46"/>
      <c r="W406" s="4"/>
      <c r="X406" s="20"/>
      <c r="Y406" s="38">
        <f t="shared" si="160"/>
        <v>232.35332881018257</v>
      </c>
      <c r="Z406" s="38">
        <f t="shared" si="161"/>
        <v>218.5297747450534</v>
      </c>
      <c r="AA406" s="38">
        <f t="shared" si="162"/>
        <v>450.88310355523595</v>
      </c>
      <c r="AB406" s="39"/>
      <c r="AC406" s="38">
        <f t="shared" si="163"/>
        <v>450.88310355523595</v>
      </c>
      <c r="AD406" s="22"/>
      <c r="AF406" s="38">
        <f t="shared" si="154"/>
        <v>247390289.61011937</v>
      </c>
      <c r="AG406" s="38">
        <f t="shared" si="155"/>
        <v>49296282.056245834</v>
      </c>
      <c r="AH406" s="104"/>
      <c r="AI406" s="104"/>
      <c r="AJ406" s="104"/>
      <c r="AK406" s="104"/>
    </row>
    <row r="407" spans="2:37" s="2" customFormat="1" ht="15" customHeight="1" x14ac:dyDescent="0.25">
      <c r="B407" s="32">
        <v>46082</v>
      </c>
      <c r="C407" s="33">
        <f t="shared" si="156"/>
        <v>2026</v>
      </c>
      <c r="D407" s="34">
        <f>'[1]IGP-DI'!C401</f>
        <v>0</v>
      </c>
      <c r="E407" s="45">
        <f t="shared" si="146"/>
        <v>1.7706617592886227</v>
      </c>
      <c r="F407" s="45">
        <f t="shared" si="157"/>
        <v>3453.5338571917277</v>
      </c>
      <c r="G407" s="67"/>
      <c r="H407" s="46"/>
      <c r="I407" s="46">
        <f t="shared" si="148"/>
        <v>79818477.477981806</v>
      </c>
      <c r="J407" s="46">
        <f t="shared" si="147"/>
        <v>95943635.565368712</v>
      </c>
      <c r="K407" s="46">
        <f t="shared" si="151"/>
        <v>665153.97898318176</v>
      </c>
      <c r="L407" s="46">
        <f t="shared" si="151"/>
        <v>799530.29637807258</v>
      </c>
      <c r="M407" s="46">
        <f t="shared" si="164"/>
        <v>101316160.09869854</v>
      </c>
      <c r="N407" s="46">
        <f t="shared" si="158"/>
        <v>248192729.69799653</v>
      </c>
      <c r="O407" s="47">
        <f t="shared" si="165"/>
        <v>146151285.98818186</v>
      </c>
      <c r="P407" s="46">
        <f t="shared" si="159"/>
        <v>296686571.66636521</v>
      </c>
      <c r="Q407" s="46">
        <f t="shared" si="152"/>
        <v>44835125.889483318</v>
      </c>
      <c r="R407" s="46">
        <f t="shared" si="152"/>
        <v>48493841.968368679</v>
      </c>
      <c r="S407" s="46">
        <f t="shared" si="153"/>
        <v>742415.04303336667</v>
      </c>
      <c r="T407" s="46"/>
      <c r="U407" s="46"/>
      <c r="V407" s="46"/>
      <c r="W407" s="4"/>
      <c r="X407" s="20"/>
      <c r="Y407" s="38">
        <f t="shared" si="160"/>
        <v>231.51077401865052</v>
      </c>
      <c r="Z407" s="38">
        <f t="shared" si="161"/>
        <v>214.97256831211962</v>
      </c>
      <c r="AA407" s="38">
        <f t="shared" si="162"/>
        <v>446.48334233077014</v>
      </c>
      <c r="AB407" s="39"/>
      <c r="AC407" s="38">
        <f t="shared" si="163"/>
        <v>446.48334233077014</v>
      </c>
      <c r="AD407" s="22"/>
      <c r="AF407" s="38">
        <f t="shared" si="154"/>
        <v>248192729.69799653</v>
      </c>
      <c r="AG407" s="38">
        <f t="shared" si="155"/>
        <v>48493841.968368679</v>
      </c>
      <c r="AH407" s="104"/>
      <c r="AI407" s="104"/>
      <c r="AJ407" s="104"/>
      <c r="AK407" s="104"/>
    </row>
    <row r="408" spans="2:37" s="2" customFormat="1" ht="15" customHeight="1" x14ac:dyDescent="0.25">
      <c r="B408" s="32">
        <v>46113</v>
      </c>
      <c r="C408" s="33">
        <f t="shared" si="156"/>
        <v>2026</v>
      </c>
      <c r="D408" s="34">
        <f>'[1]IGP-DI'!C402</f>
        <v>0</v>
      </c>
      <c r="E408" s="45">
        <f t="shared" si="146"/>
        <v>1.7630545721302591</v>
      </c>
      <c r="F408" s="45">
        <f t="shared" si="157"/>
        <v>3453.5338571917277</v>
      </c>
      <c r="G408" s="67"/>
      <c r="H408" s="46"/>
      <c r="I408" s="46">
        <f t="shared" si="148"/>
        <v>79502153.057981804</v>
      </c>
      <c r="J408" s="46">
        <f t="shared" si="147"/>
        <v>95383532.011345565</v>
      </c>
      <c r="K408" s="46">
        <f t="shared" si="151"/>
        <v>662517.94214984833</v>
      </c>
      <c r="L408" s="46">
        <f t="shared" si="151"/>
        <v>794862.76676121308</v>
      </c>
      <c r="M408" s="46">
        <f t="shared" si="164"/>
        <v>101981314.07768172</v>
      </c>
      <c r="N408" s="46">
        <f t="shared" si="158"/>
        <v>248992259.9943746</v>
      </c>
      <c r="O408" s="47">
        <f t="shared" si="165"/>
        <v>146151285.98818186</v>
      </c>
      <c r="P408" s="46">
        <f t="shared" si="159"/>
        <v>296686571.66636521</v>
      </c>
      <c r="Q408" s="46">
        <f t="shared" si="152"/>
        <v>44169971.910500139</v>
      </c>
      <c r="R408" s="46">
        <f t="shared" si="152"/>
        <v>47694311.671990603</v>
      </c>
      <c r="S408" s="46">
        <f t="shared" si="153"/>
        <v>730174.65754732525</v>
      </c>
      <c r="T408" s="46"/>
      <c r="U408" s="46"/>
      <c r="V408" s="46"/>
      <c r="W408" s="4"/>
      <c r="X408" s="20"/>
      <c r="Y408" s="38">
        <f t="shared" si="160"/>
        <v>230.15925125678743</v>
      </c>
      <c r="Z408" s="38">
        <f t="shared" si="161"/>
        <v>211.42826094691117</v>
      </c>
      <c r="AA408" s="38">
        <f t="shared" si="162"/>
        <v>441.58751220369857</v>
      </c>
      <c r="AB408" s="39"/>
      <c r="AC408" s="38">
        <f t="shared" si="163"/>
        <v>441.58751220369857</v>
      </c>
      <c r="AD408" s="22"/>
      <c r="AF408" s="38">
        <f t="shared" si="154"/>
        <v>248992259.9943746</v>
      </c>
      <c r="AG408" s="38">
        <f t="shared" si="155"/>
        <v>47694311.671990603</v>
      </c>
      <c r="AH408" s="104"/>
      <c r="AI408" s="104"/>
      <c r="AJ408" s="104"/>
      <c r="AK408" s="104"/>
    </row>
    <row r="409" spans="2:37" s="2" customFormat="1" ht="15" customHeight="1" x14ac:dyDescent="0.25">
      <c r="B409" s="32">
        <v>46143</v>
      </c>
      <c r="C409" s="33">
        <f t="shared" si="156"/>
        <v>2026</v>
      </c>
      <c r="D409" s="34">
        <f>'[1]IGP-DI'!C403</f>
        <v>0</v>
      </c>
      <c r="E409" s="45">
        <f t="shared" si="146"/>
        <v>1.7566533459390321</v>
      </c>
      <c r="F409" s="45">
        <f t="shared" si="157"/>
        <v>3453.5338571917277</v>
      </c>
      <c r="G409" s="67"/>
      <c r="H409" s="46"/>
      <c r="I409" s="46">
        <f t="shared" si="148"/>
        <v>79193790.367981806</v>
      </c>
      <c r="J409" s="46">
        <f t="shared" si="147"/>
        <v>94839871.760866687</v>
      </c>
      <c r="K409" s="46">
        <f t="shared" si="151"/>
        <v>659948.25306651508</v>
      </c>
      <c r="L409" s="46">
        <f t="shared" si="151"/>
        <v>790332.26467388903</v>
      </c>
      <c r="M409" s="46">
        <f t="shared" si="164"/>
        <v>102643832.01983157</v>
      </c>
      <c r="N409" s="46">
        <f t="shared" si="158"/>
        <v>249787122.76113582</v>
      </c>
      <c r="O409" s="47">
        <f t="shared" si="165"/>
        <v>146151285.98818186</v>
      </c>
      <c r="P409" s="46">
        <f t="shared" si="159"/>
        <v>296686571.66636521</v>
      </c>
      <c r="Q409" s="46">
        <f t="shared" si="152"/>
        <v>43507453.968350291</v>
      </c>
      <c r="R409" s="46">
        <f t="shared" si="152"/>
        <v>46899448.90522939</v>
      </c>
      <c r="S409" s="46">
        <f t="shared" si="153"/>
        <v>718005.72946825973</v>
      </c>
      <c r="T409" s="46"/>
      <c r="U409" s="46"/>
      <c r="V409" s="46"/>
      <c r="W409" s="4"/>
      <c r="X409" s="20"/>
      <c r="Y409" s="38">
        <f t="shared" si="160"/>
        <v>228.84740597752671</v>
      </c>
      <c r="Z409" s="38">
        <f t="shared" si="161"/>
        <v>207.90464467955516</v>
      </c>
      <c r="AA409" s="38">
        <f t="shared" si="162"/>
        <v>436.7520506570819</v>
      </c>
      <c r="AB409" s="39"/>
      <c r="AC409" s="38">
        <f t="shared" si="163"/>
        <v>436.7520506570819</v>
      </c>
      <c r="AD409" s="22"/>
      <c r="AF409" s="38">
        <f t="shared" si="154"/>
        <v>249787122.76113582</v>
      </c>
      <c r="AG409" s="38">
        <f t="shared" si="155"/>
        <v>46899448.90522939</v>
      </c>
      <c r="AH409" s="104"/>
      <c r="AI409" s="104"/>
      <c r="AJ409" s="104"/>
      <c r="AK409" s="104"/>
    </row>
    <row r="410" spans="2:37" s="2" customFormat="1" ht="15" customHeight="1" x14ac:dyDescent="0.25">
      <c r="B410" s="32">
        <v>46174</v>
      </c>
      <c r="C410" s="33">
        <f t="shared" si="156"/>
        <v>2026</v>
      </c>
      <c r="D410" s="34">
        <f>'[1]IGP-DI'!C404</f>
        <v>0</v>
      </c>
      <c r="E410" s="45">
        <f t="shared" si="146"/>
        <v>1.7369938472947581</v>
      </c>
      <c r="F410" s="45">
        <f t="shared" si="157"/>
        <v>3453.5338571917277</v>
      </c>
      <c r="G410" s="67"/>
      <c r="H410" s="46"/>
      <c r="I410" s="46">
        <f t="shared" si="148"/>
        <v>79068449.607981801</v>
      </c>
      <c r="J410" s="46">
        <f t="shared" si="147"/>
        <v>94619691.495430142</v>
      </c>
      <c r="K410" s="46">
        <f t="shared" si="151"/>
        <v>658903.74673318164</v>
      </c>
      <c r="L410" s="46">
        <f t="shared" si="151"/>
        <v>788497.42912858445</v>
      </c>
      <c r="M410" s="46">
        <f t="shared" si="164"/>
        <v>103303780.27289808</v>
      </c>
      <c r="N410" s="46">
        <f t="shared" si="158"/>
        <v>250577455.02580971</v>
      </c>
      <c r="O410" s="47">
        <f t="shared" si="165"/>
        <v>146151285.98818186</v>
      </c>
      <c r="P410" s="46">
        <f t="shared" si="159"/>
        <v>296686571.66636521</v>
      </c>
      <c r="Q410" s="46">
        <f t="shared" si="152"/>
        <v>42847505.715283781</v>
      </c>
      <c r="R410" s="46">
        <f t="shared" si="152"/>
        <v>46109116.640555501</v>
      </c>
      <c r="S410" s="46">
        <f t="shared" si="153"/>
        <v>705906.16097724903</v>
      </c>
      <c r="T410" s="46"/>
      <c r="U410" s="46"/>
      <c r="V410" s="46"/>
      <c r="W410" s="4"/>
      <c r="X410" s="20"/>
      <c r="Y410" s="38">
        <f t="shared" si="160"/>
        <v>228.31611379358483</v>
      </c>
      <c r="Z410" s="38">
        <f t="shared" si="161"/>
        <v>204.40111206880218</v>
      </c>
      <c r="AA410" s="38">
        <f t="shared" si="162"/>
        <v>432.71722586238701</v>
      </c>
      <c r="AB410" s="39"/>
      <c r="AC410" s="38">
        <f t="shared" si="163"/>
        <v>432.71722586238701</v>
      </c>
      <c r="AD410" s="22"/>
      <c r="AF410" s="38">
        <f t="shared" si="154"/>
        <v>250577455.02580971</v>
      </c>
      <c r="AG410" s="38">
        <f t="shared" si="155"/>
        <v>46109116.640555501</v>
      </c>
      <c r="AH410" s="104"/>
      <c r="AI410" s="104"/>
      <c r="AJ410" s="104"/>
      <c r="AK410" s="104"/>
    </row>
    <row r="411" spans="2:37" s="2" customFormat="1" ht="15" customHeight="1" x14ac:dyDescent="0.25">
      <c r="B411" s="32">
        <v>46204</v>
      </c>
      <c r="C411" s="33">
        <f t="shared" si="156"/>
        <v>2026</v>
      </c>
      <c r="D411" s="34">
        <f>'[1]IGP-DI'!C405</f>
        <v>0</v>
      </c>
      <c r="E411" s="45">
        <f t="shared" si="146"/>
        <v>1.7090673831446292</v>
      </c>
      <c r="F411" s="45">
        <f t="shared" si="157"/>
        <v>3453.5338571917277</v>
      </c>
      <c r="G411" s="67"/>
      <c r="H411" s="46"/>
      <c r="I411" s="46">
        <f t="shared" si="148"/>
        <v>78868226.847981796</v>
      </c>
      <c r="J411" s="46">
        <f t="shared" si="147"/>
        <v>94271905.793221772</v>
      </c>
      <c r="K411" s="46">
        <f t="shared" si="151"/>
        <v>657235.2237331816</v>
      </c>
      <c r="L411" s="46">
        <f t="shared" si="151"/>
        <v>785599.21494351479</v>
      </c>
      <c r="M411" s="46">
        <f t="shared" si="164"/>
        <v>103962684.01963127</v>
      </c>
      <c r="N411" s="46">
        <f t="shared" si="158"/>
        <v>251365952.45493829</v>
      </c>
      <c r="O411" s="47">
        <f t="shared" si="165"/>
        <v>146151285.98818186</v>
      </c>
      <c r="P411" s="46">
        <f t="shared" si="159"/>
        <v>296686571.66636521</v>
      </c>
      <c r="Q411" s="46">
        <f t="shared" si="152"/>
        <v>42188601.968550593</v>
      </c>
      <c r="R411" s="46">
        <f t="shared" si="152"/>
        <v>45320619.211426914</v>
      </c>
      <c r="S411" s="46">
        <f t="shared" si="153"/>
        <v>693834.68284689111</v>
      </c>
      <c r="T411" s="46"/>
      <c r="U411" s="46"/>
      <c r="V411" s="46"/>
      <c r="W411" s="4"/>
      <c r="X411" s="20"/>
      <c r="Y411" s="38">
        <f t="shared" si="160"/>
        <v>227.47691131145646</v>
      </c>
      <c r="Z411" s="38">
        <f t="shared" si="161"/>
        <v>200.90571326006605</v>
      </c>
      <c r="AA411" s="38">
        <f t="shared" si="162"/>
        <v>428.38262457152251</v>
      </c>
      <c r="AB411" s="39"/>
      <c r="AC411" s="38">
        <f t="shared" si="163"/>
        <v>428.38262457152251</v>
      </c>
      <c r="AD411" s="22"/>
      <c r="AF411" s="38">
        <f t="shared" si="154"/>
        <v>251365952.45493829</v>
      </c>
      <c r="AG411" s="38">
        <f t="shared" si="155"/>
        <v>45320619.211426914</v>
      </c>
      <c r="AH411" s="104"/>
      <c r="AI411" s="104"/>
      <c r="AJ411" s="104"/>
      <c r="AK411" s="104"/>
    </row>
    <row r="412" spans="2:37" s="2" customFormat="1" ht="15" customHeight="1" x14ac:dyDescent="0.25">
      <c r="B412" s="32">
        <v>46235</v>
      </c>
      <c r="C412" s="33">
        <f t="shared" si="156"/>
        <v>2026</v>
      </c>
      <c r="D412" s="34">
        <f>'[1]IGP-DI'!C406</f>
        <v>0</v>
      </c>
      <c r="E412" s="45">
        <f t="shared" si="146"/>
        <v>1.7157301243412029</v>
      </c>
      <c r="F412" s="45">
        <f t="shared" si="157"/>
        <v>3453.5338571917277</v>
      </c>
      <c r="G412" s="67"/>
      <c r="H412" s="46"/>
      <c r="I412" s="46">
        <f t="shared" si="148"/>
        <v>78760590.3279818</v>
      </c>
      <c r="J412" s="46">
        <f t="shared" si="147"/>
        <v>94087947.727654576</v>
      </c>
      <c r="K412" s="46">
        <f t="shared" si="151"/>
        <v>656338.2527331817</v>
      </c>
      <c r="L412" s="46">
        <f t="shared" si="151"/>
        <v>784066.23106378817</v>
      </c>
      <c r="M412" s="46">
        <f t="shared" si="164"/>
        <v>104619919.24336445</v>
      </c>
      <c r="N412" s="46">
        <f t="shared" si="158"/>
        <v>252151551.66988182</v>
      </c>
      <c r="O412" s="47">
        <f t="shared" si="165"/>
        <v>146151285.98818186</v>
      </c>
      <c r="P412" s="46">
        <f t="shared" si="159"/>
        <v>296686571.66636521</v>
      </c>
      <c r="Q412" s="46">
        <f t="shared" si="152"/>
        <v>41531366.744817406</v>
      </c>
      <c r="R412" s="46">
        <f t="shared" si="152"/>
        <v>44535019.996483386</v>
      </c>
      <c r="S412" s="46">
        <f t="shared" si="153"/>
        <v>681807.57484110119</v>
      </c>
      <c r="T412" s="46"/>
      <c r="U412" s="46"/>
      <c r="V412" s="46"/>
      <c r="W412" s="4"/>
      <c r="X412" s="20"/>
      <c r="Y412" s="38">
        <f t="shared" si="160"/>
        <v>227.03302283573345</v>
      </c>
      <c r="Z412" s="38">
        <f t="shared" si="161"/>
        <v>197.42316219697327</v>
      </c>
      <c r="AA412" s="38">
        <f t="shared" si="162"/>
        <v>424.45618503270668</v>
      </c>
      <c r="AB412" s="39"/>
      <c r="AC412" s="38">
        <f t="shared" si="163"/>
        <v>424.45618503270668</v>
      </c>
      <c r="AD412" s="22"/>
      <c r="AF412" s="38">
        <f t="shared" si="154"/>
        <v>252151551.66988182</v>
      </c>
      <c r="AG412" s="38">
        <f t="shared" si="155"/>
        <v>44535019.996483386</v>
      </c>
      <c r="AH412" s="104"/>
      <c r="AI412" s="104"/>
      <c r="AJ412" s="104"/>
      <c r="AK412" s="104"/>
    </row>
    <row r="413" spans="2:37" s="2" customFormat="1" ht="15" customHeight="1" x14ac:dyDescent="0.25">
      <c r="B413" s="32">
        <v>46266</v>
      </c>
      <c r="C413" s="33">
        <f t="shared" si="156"/>
        <v>2026</v>
      </c>
      <c r="D413" s="34">
        <f>'[1]IGP-DI'!C407</f>
        <v>0</v>
      </c>
      <c r="E413" s="45">
        <f t="shared" si="146"/>
        <v>1.7083147261930334</v>
      </c>
      <c r="F413" s="45">
        <f t="shared" si="157"/>
        <v>3453.5338571917277</v>
      </c>
      <c r="G413" s="67"/>
      <c r="H413" s="46"/>
      <c r="I413" s="46">
        <f t="shared" si="148"/>
        <v>78386900.547981799</v>
      </c>
      <c r="J413" s="46">
        <f t="shared" si="147"/>
        <v>93446796.914950132</v>
      </c>
      <c r="K413" s="46">
        <f t="shared" si="151"/>
        <v>653224.17123318161</v>
      </c>
      <c r="L413" s="46">
        <f t="shared" si="151"/>
        <v>778723.30762458441</v>
      </c>
      <c r="M413" s="46">
        <f t="shared" si="164"/>
        <v>105276257.49609764</v>
      </c>
      <c r="N413" s="46">
        <f t="shared" si="158"/>
        <v>252935617.9009456</v>
      </c>
      <c r="O413" s="47">
        <f t="shared" si="165"/>
        <v>146151285.98818186</v>
      </c>
      <c r="P413" s="46">
        <f t="shared" si="159"/>
        <v>296686571.66636521</v>
      </c>
      <c r="Q413" s="46">
        <f t="shared" si="152"/>
        <v>40875028.49208422</v>
      </c>
      <c r="R413" s="46">
        <f t="shared" si="152"/>
        <v>43750953.765419602</v>
      </c>
      <c r="S413" s="46">
        <f t="shared" si="153"/>
        <v>669803.93600679468</v>
      </c>
      <c r="T413" s="46"/>
      <c r="U413" s="46"/>
      <c r="V413" s="46"/>
      <c r="W413" s="4"/>
      <c r="X413" s="20"/>
      <c r="Y413" s="38">
        <f t="shared" si="160"/>
        <v>225.48593406807086</v>
      </c>
      <c r="Z413" s="38">
        <f t="shared" si="161"/>
        <v>193.94740683140481</v>
      </c>
      <c r="AA413" s="38">
        <f t="shared" si="162"/>
        <v>419.43334089947564</v>
      </c>
      <c r="AB413" s="39"/>
      <c r="AC413" s="38">
        <f t="shared" si="163"/>
        <v>419.43334089947564</v>
      </c>
      <c r="AD413" s="22"/>
      <c r="AF413" s="38">
        <f t="shared" si="154"/>
        <v>252935617.9009456</v>
      </c>
      <c r="AG413" s="38">
        <f t="shared" si="155"/>
        <v>43750953.765419602</v>
      </c>
      <c r="AH413" s="104"/>
      <c r="AI413" s="104"/>
      <c r="AJ413" s="104"/>
      <c r="AK413" s="104"/>
    </row>
    <row r="414" spans="2:37" s="2" customFormat="1" ht="15" customHeight="1" x14ac:dyDescent="0.25">
      <c r="B414" s="32">
        <v>46296</v>
      </c>
      <c r="C414" s="33">
        <f t="shared" si="156"/>
        <v>2026</v>
      </c>
      <c r="D414" s="34">
        <f>'[1]IGP-DI'!C408</f>
        <v>0</v>
      </c>
      <c r="E414" s="45">
        <f t="shared" si="146"/>
        <v>1.7077684750370741</v>
      </c>
      <c r="F414" s="45">
        <f t="shared" si="157"/>
        <v>3453.5338571917277</v>
      </c>
      <c r="G414" s="67"/>
      <c r="H414" s="46"/>
      <c r="I414" s="46">
        <f t="shared" si="148"/>
        <v>78183006.977981806</v>
      </c>
      <c r="J414" s="46">
        <f t="shared" si="147"/>
        <v>93098482.526743069</v>
      </c>
      <c r="K414" s="46">
        <f t="shared" si="151"/>
        <v>651525.05814984837</v>
      </c>
      <c r="L414" s="46">
        <f t="shared" si="151"/>
        <v>775820.68772285886</v>
      </c>
      <c r="M414" s="46">
        <f t="shared" si="164"/>
        <v>105929481.66733082</v>
      </c>
      <c r="N414" s="46">
        <f t="shared" si="158"/>
        <v>253714341.20857018</v>
      </c>
      <c r="O414" s="47">
        <f t="shared" si="165"/>
        <v>146151285.98818186</v>
      </c>
      <c r="P414" s="46">
        <f t="shared" si="159"/>
        <v>296686571.66636521</v>
      </c>
      <c r="Q414" s="46">
        <f t="shared" si="152"/>
        <v>40221804.320851043</v>
      </c>
      <c r="R414" s="46">
        <f t="shared" si="152"/>
        <v>42972230.457795024</v>
      </c>
      <c r="S414" s="46">
        <f t="shared" si="153"/>
        <v>657882.09450126311</v>
      </c>
      <c r="T414" s="46"/>
      <c r="U414" s="46"/>
      <c r="V414" s="46"/>
      <c r="W414" s="4"/>
      <c r="X414" s="20"/>
      <c r="Y414" s="38">
        <f t="shared" si="160"/>
        <v>224.64545587334257</v>
      </c>
      <c r="Z414" s="38">
        <f t="shared" si="161"/>
        <v>190.49533657568537</v>
      </c>
      <c r="AA414" s="38">
        <f t="shared" si="162"/>
        <v>415.14079244902791</v>
      </c>
      <c r="AB414" s="39"/>
      <c r="AC414" s="38">
        <f t="shared" si="163"/>
        <v>415.14079244902791</v>
      </c>
      <c r="AD414" s="22"/>
      <c r="AF414" s="38">
        <f t="shared" si="154"/>
        <v>253714341.20857018</v>
      </c>
      <c r="AG414" s="38">
        <f t="shared" si="155"/>
        <v>42972230.457795024</v>
      </c>
      <c r="AH414" s="104"/>
      <c r="AI414" s="104"/>
      <c r="AJ414" s="104"/>
      <c r="AK414" s="104"/>
    </row>
    <row r="415" spans="2:37" s="2" customFormat="1" ht="15" customHeight="1" x14ac:dyDescent="0.25">
      <c r="B415" s="32">
        <v>46327</v>
      </c>
      <c r="C415" s="33">
        <f t="shared" si="156"/>
        <v>2026</v>
      </c>
      <c r="D415" s="34">
        <f>'[1]IGP-DI'!C409</f>
        <v>0</v>
      </c>
      <c r="E415" s="45">
        <f t="shared" si="146"/>
        <v>1.7055211789951767</v>
      </c>
      <c r="F415" s="45">
        <f t="shared" si="157"/>
        <v>3453.5338571917277</v>
      </c>
      <c r="G415" s="67"/>
      <c r="H415" s="46"/>
      <c r="I415" s="46">
        <f t="shared" si="148"/>
        <v>77947990.867981806</v>
      </c>
      <c r="J415" s="46">
        <f t="shared" si="147"/>
        <v>92697129.422959223</v>
      </c>
      <c r="K415" s="46">
        <f t="shared" si="151"/>
        <v>649566.59056651499</v>
      </c>
      <c r="L415" s="46">
        <f t="shared" si="151"/>
        <v>772476.0785246602</v>
      </c>
      <c r="M415" s="46">
        <f t="shared" si="164"/>
        <v>106581006.72548066</v>
      </c>
      <c r="N415" s="46">
        <f t="shared" si="158"/>
        <v>254490161.89629304</v>
      </c>
      <c r="O415" s="47">
        <f t="shared" si="165"/>
        <v>146151285.98818186</v>
      </c>
      <c r="P415" s="46">
        <f t="shared" si="159"/>
        <v>296686571.66636521</v>
      </c>
      <c r="Q415" s="46">
        <f t="shared" si="152"/>
        <v>39570279.262701198</v>
      </c>
      <c r="R415" s="46">
        <f t="shared" si="152"/>
        <v>42196409.770072162</v>
      </c>
      <c r="S415" s="46">
        <f t="shared" si="153"/>
        <v>646004.6905694888</v>
      </c>
      <c r="T415" s="46"/>
      <c r="U415" s="46"/>
      <c r="V415" s="46"/>
      <c r="W415" s="4"/>
      <c r="X415" s="20"/>
      <c r="Y415" s="38">
        <f t="shared" si="160"/>
        <v>223.67699593158358</v>
      </c>
      <c r="Z415" s="38">
        <f t="shared" si="161"/>
        <v>187.05613359609376</v>
      </c>
      <c r="AA415" s="38">
        <f t="shared" si="162"/>
        <v>410.73312952767731</v>
      </c>
      <c r="AB415" s="39"/>
      <c r="AC415" s="38">
        <f t="shared" si="163"/>
        <v>410.73312952767731</v>
      </c>
      <c r="AD415" s="22"/>
      <c r="AF415" s="38">
        <f t="shared" si="154"/>
        <v>254490161.89629304</v>
      </c>
      <c r="AG415" s="38">
        <f t="shared" si="155"/>
        <v>42196409.770072162</v>
      </c>
      <c r="AH415" s="104"/>
      <c r="AI415" s="104"/>
      <c r="AJ415" s="104"/>
      <c r="AK415" s="104"/>
    </row>
    <row r="416" spans="2:37" s="26" customFormat="1" ht="15" customHeight="1" x14ac:dyDescent="0.25">
      <c r="B416" s="41">
        <v>46357</v>
      </c>
      <c r="C416" s="42">
        <f t="shared" si="156"/>
        <v>2026</v>
      </c>
      <c r="D416" s="68">
        <f>'[1]IGP-DI'!C410</f>
        <v>0</v>
      </c>
      <c r="E416" s="48">
        <f t="shared" si="146"/>
        <v>1.7046060432249248</v>
      </c>
      <c r="F416" s="48">
        <f t="shared" si="157"/>
        <v>3453.5338571917277</v>
      </c>
      <c r="G416" s="44">
        <f>F416/F404-1</f>
        <v>0</v>
      </c>
      <c r="H416" s="46"/>
      <c r="I416" s="46">
        <f t="shared" si="148"/>
        <v>77791976.107981801</v>
      </c>
      <c r="J416" s="47">
        <f t="shared" si="147"/>
        <v>92431042.945543379</v>
      </c>
      <c r="K416" s="46">
        <f t="shared" si="151"/>
        <v>648266.46756651497</v>
      </c>
      <c r="L416" s="47">
        <f t="shared" si="151"/>
        <v>770258.69121286145</v>
      </c>
      <c r="M416" s="46">
        <f t="shared" si="164"/>
        <v>107230573.31604718</v>
      </c>
      <c r="N416" s="47">
        <f t="shared" si="158"/>
        <v>255262637.97481769</v>
      </c>
      <c r="O416" s="47">
        <f t="shared" si="165"/>
        <v>146151285.98818186</v>
      </c>
      <c r="P416" s="47">
        <f t="shared" si="159"/>
        <v>296686571.66636521</v>
      </c>
      <c r="Q416" s="46">
        <f t="shared" si="152"/>
        <v>38920712.672134683</v>
      </c>
      <c r="R416" s="47">
        <f t="shared" si="152"/>
        <v>41423933.691547513</v>
      </c>
      <c r="S416" s="47">
        <f t="shared" si="153"/>
        <v>634178.49083356769</v>
      </c>
      <c r="T416" s="47">
        <f t="shared" ref="T416" si="168">SUM(S405:S416)</f>
        <v>8401778.7886990532</v>
      </c>
      <c r="U416" s="47">
        <f>SUM(L405:L416)</f>
        <v>9450327.7606158555</v>
      </c>
      <c r="V416" s="47">
        <f t="shared" ref="V416" si="169">T416+U416</f>
        <v>17852106.549314909</v>
      </c>
      <c r="W416" s="49"/>
      <c r="X416" s="50"/>
      <c r="Y416" s="38">
        <f t="shared" si="160"/>
        <v>223.03493264120024</v>
      </c>
      <c r="Z416" s="38">
        <f t="shared" si="161"/>
        <v>183.63175722541075</v>
      </c>
      <c r="AA416" s="53">
        <f t="shared" si="162"/>
        <v>406.66668986661102</v>
      </c>
      <c r="AB416" s="54"/>
      <c r="AC416" s="38">
        <f t="shared" si="163"/>
        <v>406.66668986661102</v>
      </c>
      <c r="AD416" s="51"/>
      <c r="AF416" s="53">
        <f t="shared" si="154"/>
        <v>255262637.97481769</v>
      </c>
      <c r="AG416" s="38">
        <f t="shared" si="155"/>
        <v>41423933.691547513</v>
      </c>
      <c r="AH416" s="105"/>
      <c r="AI416" s="105"/>
      <c r="AJ416" s="105"/>
      <c r="AK416" s="105"/>
    </row>
    <row r="417" spans="2:37" s="2" customFormat="1" ht="15" customHeight="1" x14ac:dyDescent="0.25">
      <c r="B417" s="32">
        <v>46388</v>
      </c>
      <c r="C417" s="33">
        <f t="shared" si="156"/>
        <v>2027</v>
      </c>
      <c r="D417" s="34">
        <f>'[1]IGP-DI'!C411</f>
        <v>0</v>
      </c>
      <c r="E417" s="35">
        <f t="shared" si="146"/>
        <v>1.6905563260855943</v>
      </c>
      <c r="F417" s="35">
        <f t="shared" si="157"/>
        <v>3453.5338571917277</v>
      </c>
      <c r="G417" s="67"/>
      <c r="H417" s="37"/>
      <c r="I417" s="37">
        <f t="shared" si="148"/>
        <v>74879869.5779818</v>
      </c>
      <c r="J417" s="37">
        <f t="shared" si="147"/>
        <v>87467048.555990607</v>
      </c>
      <c r="K417" s="37">
        <f t="shared" si="151"/>
        <v>623998.91314984835</v>
      </c>
      <c r="L417" s="37">
        <f t="shared" si="151"/>
        <v>728892.07129992172</v>
      </c>
      <c r="M417" s="37">
        <f t="shared" si="164"/>
        <v>107878839.7836137</v>
      </c>
      <c r="N417" s="37">
        <f t="shared" si="158"/>
        <v>256032896.66603056</v>
      </c>
      <c r="O417" s="40">
        <f t="shared" si="165"/>
        <v>146151285.98818186</v>
      </c>
      <c r="P417" s="37">
        <f t="shared" si="159"/>
        <v>296686571.66636521</v>
      </c>
      <c r="Q417" s="37">
        <f t="shared" si="152"/>
        <v>38272446.204568163</v>
      </c>
      <c r="R417" s="37">
        <f t="shared" si="152"/>
        <v>40653675.00033465</v>
      </c>
      <c r="S417" s="37">
        <f t="shared" si="153"/>
        <v>622386.23812328279</v>
      </c>
      <c r="T417" s="37"/>
      <c r="U417" s="37"/>
      <c r="V417" s="37"/>
      <c r="W417" s="4"/>
      <c r="X417" s="20"/>
      <c r="Y417" s="38">
        <f t="shared" si="160"/>
        <v>211.05687722796119</v>
      </c>
      <c r="Z417" s="38">
        <f t="shared" si="161"/>
        <v>180.21721050373074</v>
      </c>
      <c r="AA417" s="38">
        <f t="shared" si="162"/>
        <v>391.27408773169191</v>
      </c>
      <c r="AB417" s="39"/>
      <c r="AC417" s="38">
        <f t="shared" si="163"/>
        <v>391.27408773169191</v>
      </c>
      <c r="AD417" s="22"/>
      <c r="AF417" s="38">
        <f t="shared" si="154"/>
        <v>256032896.66603056</v>
      </c>
      <c r="AG417" s="38">
        <f t="shared" si="155"/>
        <v>40653675.00033465</v>
      </c>
      <c r="AH417" s="104"/>
      <c r="AI417" s="104"/>
      <c r="AJ417" s="104"/>
      <c r="AK417" s="104"/>
    </row>
    <row r="418" spans="2:37" s="2" customFormat="1" ht="15" customHeight="1" x14ac:dyDescent="0.25">
      <c r="B418" s="32">
        <v>46419</v>
      </c>
      <c r="C418" s="33">
        <f t="shared" si="156"/>
        <v>2027</v>
      </c>
      <c r="D418" s="34">
        <f>'[1]IGP-DI'!C412</f>
        <v>0</v>
      </c>
      <c r="E418" s="35">
        <f t="shared" si="146"/>
        <v>1.6832795861006313</v>
      </c>
      <c r="F418" s="35">
        <f t="shared" si="157"/>
        <v>3453.5338571917277</v>
      </c>
      <c r="G418" s="67"/>
      <c r="H418" s="37"/>
      <c r="I418" s="37">
        <f t="shared" si="148"/>
        <v>74785784.727981806</v>
      </c>
      <c r="J418" s="37">
        <f t="shared" si="147"/>
        <v>87307992.817634299</v>
      </c>
      <c r="K418" s="37">
        <f t="shared" si="151"/>
        <v>623214.87273318169</v>
      </c>
      <c r="L418" s="37">
        <f t="shared" si="151"/>
        <v>727566.60681361915</v>
      </c>
      <c r="M418" s="37">
        <f t="shared" si="164"/>
        <v>108502838.69676355</v>
      </c>
      <c r="N418" s="37">
        <f t="shared" si="158"/>
        <v>256761788.73733047</v>
      </c>
      <c r="O418" s="40">
        <f t="shared" si="165"/>
        <v>146151285.98818186</v>
      </c>
      <c r="P418" s="37">
        <f t="shared" si="159"/>
        <v>296686571.66636521</v>
      </c>
      <c r="Q418" s="37">
        <f t="shared" si="152"/>
        <v>37648447.291418314</v>
      </c>
      <c r="R418" s="37">
        <f t="shared" si="152"/>
        <v>39924782.92903474</v>
      </c>
      <c r="S418" s="37">
        <f t="shared" si="153"/>
        <v>611227.28646022885</v>
      </c>
      <c r="T418" s="37"/>
      <c r="U418" s="37"/>
      <c r="V418" s="37"/>
      <c r="W418" s="4"/>
      <c r="X418" s="20"/>
      <c r="Y418" s="38">
        <f t="shared" si="160"/>
        <v>210.67307775150829</v>
      </c>
      <c r="Z418" s="38">
        <f t="shared" si="161"/>
        <v>176.98604146804394</v>
      </c>
      <c r="AA418" s="38">
        <f t="shared" si="162"/>
        <v>387.65911921955222</v>
      </c>
      <c r="AB418" s="39"/>
      <c r="AC418" s="38">
        <f t="shared" si="163"/>
        <v>387.65911921955222</v>
      </c>
      <c r="AD418" s="22"/>
      <c r="AF418" s="38">
        <f t="shared" si="154"/>
        <v>256761788.73733047</v>
      </c>
      <c r="AG418" s="38">
        <f t="shared" si="155"/>
        <v>39924782.92903474</v>
      </c>
      <c r="AH418" s="104"/>
      <c r="AI418" s="104"/>
      <c r="AJ418" s="104"/>
      <c r="AK418" s="104"/>
    </row>
    <row r="419" spans="2:37" s="2" customFormat="1" ht="15" customHeight="1" x14ac:dyDescent="0.25">
      <c r="B419" s="32">
        <v>46447</v>
      </c>
      <c r="C419" s="33">
        <f t="shared" si="156"/>
        <v>2027</v>
      </c>
      <c r="D419" s="34">
        <f>'[1]IGP-DI'!C413</f>
        <v>0</v>
      </c>
      <c r="E419" s="35">
        <f t="shared" si="146"/>
        <v>1.6822217589711368</v>
      </c>
      <c r="F419" s="35">
        <f t="shared" si="157"/>
        <v>3453.5338571917277</v>
      </c>
      <c r="G419" s="67"/>
      <c r="H419" s="37"/>
      <c r="I419" s="37">
        <f t="shared" si="148"/>
        <v>74575079.277981803</v>
      </c>
      <c r="J419" s="37">
        <f t="shared" si="147"/>
        <v>86953316.634969145</v>
      </c>
      <c r="K419" s="37">
        <f t="shared" si="151"/>
        <v>621458.99398318166</v>
      </c>
      <c r="L419" s="37">
        <f t="shared" si="151"/>
        <v>724610.97195807623</v>
      </c>
      <c r="M419" s="37">
        <f t="shared" si="164"/>
        <v>109126053.56949672</v>
      </c>
      <c r="N419" s="37">
        <f t="shared" si="158"/>
        <v>257489355.34414408</v>
      </c>
      <c r="O419" s="40">
        <f t="shared" si="165"/>
        <v>146151285.98818186</v>
      </c>
      <c r="P419" s="37">
        <f t="shared" si="159"/>
        <v>296686571.66636521</v>
      </c>
      <c r="Q419" s="37">
        <f t="shared" si="152"/>
        <v>37025232.418685138</v>
      </c>
      <c r="R419" s="37">
        <f t="shared" si="152"/>
        <v>39197216.32222113</v>
      </c>
      <c r="S419" s="37">
        <f t="shared" si="153"/>
        <v>600088.62695662642</v>
      </c>
      <c r="T419" s="37"/>
      <c r="U419" s="37"/>
      <c r="V419" s="37"/>
      <c r="W419" s="4"/>
      <c r="X419" s="20"/>
      <c r="Y419" s="38">
        <f t="shared" si="160"/>
        <v>209.81724862755513</v>
      </c>
      <c r="Z419" s="38">
        <f t="shared" si="161"/>
        <v>173.76074819911969</v>
      </c>
      <c r="AA419" s="38">
        <f t="shared" si="162"/>
        <v>383.57799682667485</v>
      </c>
      <c r="AB419" s="39"/>
      <c r="AC419" s="38">
        <f t="shared" si="163"/>
        <v>383.57799682667485</v>
      </c>
      <c r="AD419" s="22"/>
      <c r="AF419" s="38">
        <f t="shared" si="154"/>
        <v>257489355.34414408</v>
      </c>
      <c r="AG419" s="38">
        <f t="shared" si="155"/>
        <v>39197216.32222113</v>
      </c>
      <c r="AH419" s="104"/>
      <c r="AI419" s="104"/>
      <c r="AJ419" s="104"/>
      <c r="AK419" s="104"/>
    </row>
    <row r="420" spans="2:37" s="2" customFormat="1" ht="15" customHeight="1" x14ac:dyDescent="0.25">
      <c r="B420" s="32">
        <v>46478</v>
      </c>
      <c r="C420" s="33">
        <f t="shared" si="156"/>
        <v>2027</v>
      </c>
      <c r="D420" s="34">
        <f>'[1]IGP-DI'!C414</f>
        <v>0</v>
      </c>
      <c r="E420" s="35">
        <f t="shared" si="146"/>
        <v>1.6885990569856233</v>
      </c>
      <c r="F420" s="35">
        <f t="shared" si="157"/>
        <v>3453.5338571917277</v>
      </c>
      <c r="G420" s="67"/>
      <c r="H420" s="37"/>
      <c r="I420" s="37">
        <f t="shared" si="148"/>
        <v>74451674.95798181</v>
      </c>
      <c r="J420" s="37">
        <f t="shared" si="147"/>
        <v>86745723.202714115</v>
      </c>
      <c r="K420" s="37">
        <f t="shared" si="151"/>
        <v>620430.62464984844</v>
      </c>
      <c r="L420" s="37">
        <f t="shared" si="151"/>
        <v>722881.02668928425</v>
      </c>
      <c r="M420" s="37">
        <f t="shared" si="164"/>
        <v>109747512.5634799</v>
      </c>
      <c r="N420" s="37">
        <f t="shared" si="158"/>
        <v>258213966.31610215</v>
      </c>
      <c r="O420" s="40">
        <f t="shared" si="165"/>
        <v>146151285.98818186</v>
      </c>
      <c r="P420" s="37">
        <f t="shared" si="159"/>
        <v>296686571.66636521</v>
      </c>
      <c r="Q420" s="37">
        <f t="shared" si="152"/>
        <v>36403773.424701959</v>
      </c>
      <c r="R420" s="37">
        <f t="shared" si="152"/>
        <v>38472605.350263059</v>
      </c>
      <c r="S420" s="37">
        <f t="shared" si="153"/>
        <v>588995.21665765275</v>
      </c>
      <c r="T420" s="37"/>
      <c r="U420" s="37"/>
      <c r="V420" s="37"/>
      <c r="W420" s="4"/>
      <c r="X420" s="20"/>
      <c r="Y420" s="38">
        <f t="shared" si="160"/>
        <v>209.31632831221219</v>
      </c>
      <c r="Z420" s="38">
        <f t="shared" si="161"/>
        <v>170.5485572209214</v>
      </c>
      <c r="AA420" s="38">
        <f t="shared" si="162"/>
        <v>379.86488553313359</v>
      </c>
      <c r="AB420" s="39"/>
      <c r="AC420" s="38">
        <f t="shared" si="163"/>
        <v>379.86488553313359</v>
      </c>
      <c r="AD420" s="22"/>
      <c r="AF420" s="38">
        <f t="shared" si="154"/>
        <v>258213966.31610215</v>
      </c>
      <c r="AG420" s="38">
        <f t="shared" si="155"/>
        <v>38472605.350263059</v>
      </c>
      <c r="AH420" s="104"/>
      <c r="AI420" s="104"/>
      <c r="AJ420" s="104"/>
      <c r="AK420" s="104"/>
    </row>
    <row r="421" spans="2:37" s="2" customFormat="1" ht="15" customHeight="1" x14ac:dyDescent="0.25">
      <c r="B421" s="32">
        <v>46508</v>
      </c>
      <c r="C421" s="33">
        <f t="shared" si="156"/>
        <v>2027</v>
      </c>
      <c r="D421" s="34">
        <f>'[1]IGP-DI'!C415</f>
        <v>0</v>
      </c>
      <c r="E421" s="35">
        <f t="shared" si="146"/>
        <v>1.7098471479631849</v>
      </c>
      <c r="F421" s="35">
        <f t="shared" si="157"/>
        <v>3453.5338571917277</v>
      </c>
      <c r="G421" s="67"/>
      <c r="H421" s="37"/>
      <c r="I421" s="37">
        <f t="shared" si="148"/>
        <v>73601804.597981811</v>
      </c>
      <c r="J421" s="37">
        <f t="shared" si="147"/>
        <v>85310632.914258078</v>
      </c>
      <c r="K421" s="37">
        <f t="shared" si="151"/>
        <v>613348.37164984841</v>
      </c>
      <c r="L421" s="37">
        <f t="shared" si="151"/>
        <v>710921.94095215062</v>
      </c>
      <c r="M421" s="37">
        <f t="shared" si="164"/>
        <v>110367943.18812975</v>
      </c>
      <c r="N421" s="37">
        <f t="shared" si="158"/>
        <v>258936847.34279144</v>
      </c>
      <c r="O421" s="40">
        <f t="shared" si="165"/>
        <v>146151285.98818186</v>
      </c>
      <c r="P421" s="37">
        <f t="shared" si="159"/>
        <v>296686571.66636521</v>
      </c>
      <c r="Q421" s="37">
        <f t="shared" si="152"/>
        <v>35783342.800052106</v>
      </c>
      <c r="R421" s="37">
        <f t="shared" si="152"/>
        <v>37749724.323573768</v>
      </c>
      <c r="S421" s="37">
        <f t="shared" si="153"/>
        <v>577928.29090473766</v>
      </c>
      <c r="T421" s="37"/>
      <c r="U421" s="37"/>
      <c r="V421" s="37"/>
      <c r="W421" s="4"/>
      <c r="X421" s="20"/>
      <c r="Y421" s="38">
        <f t="shared" si="160"/>
        <v>205.8534736735557</v>
      </c>
      <c r="Z421" s="38">
        <f t="shared" si="161"/>
        <v>167.34403506751352</v>
      </c>
      <c r="AA421" s="38">
        <f t="shared" si="162"/>
        <v>373.19750874106921</v>
      </c>
      <c r="AB421" s="39"/>
      <c r="AC421" s="38">
        <f t="shared" si="163"/>
        <v>373.19750874106921</v>
      </c>
      <c r="AD421" s="22"/>
      <c r="AF421" s="38">
        <f t="shared" si="154"/>
        <v>258936847.34279144</v>
      </c>
      <c r="AG421" s="38">
        <f t="shared" si="155"/>
        <v>37749724.323573768</v>
      </c>
      <c r="AH421" s="104"/>
      <c r="AI421" s="104"/>
      <c r="AJ421" s="104"/>
      <c r="AK421" s="104"/>
    </row>
    <row r="422" spans="2:37" s="2" customFormat="1" ht="15" customHeight="1" x14ac:dyDescent="0.25">
      <c r="B422" s="32">
        <v>46539</v>
      </c>
      <c r="C422" s="33">
        <f t="shared" si="156"/>
        <v>2027</v>
      </c>
      <c r="D422" s="34">
        <f>'[1]IGP-DI'!C416</f>
        <v>0</v>
      </c>
      <c r="E422" s="35">
        <f t="shared" si="146"/>
        <v>1.7186534216335545</v>
      </c>
      <c r="F422" s="35">
        <f t="shared" si="157"/>
        <v>3453.5338571917277</v>
      </c>
      <c r="G422" s="67"/>
      <c r="H422" s="37"/>
      <c r="I422" s="37">
        <f t="shared" si="148"/>
        <v>73422759.817981809</v>
      </c>
      <c r="J422" s="37">
        <f t="shared" si="147"/>
        <v>85004493.707817376</v>
      </c>
      <c r="K422" s="37">
        <f t="shared" si="151"/>
        <v>611856.33181651507</v>
      </c>
      <c r="L422" s="37">
        <f t="shared" si="151"/>
        <v>708370.78089847811</v>
      </c>
      <c r="M422" s="37">
        <f t="shared" si="164"/>
        <v>110981291.5597796</v>
      </c>
      <c r="N422" s="37">
        <f t="shared" si="158"/>
        <v>259647769.28374359</v>
      </c>
      <c r="O422" s="40">
        <f t="shared" si="165"/>
        <v>146151285.98818186</v>
      </c>
      <c r="P422" s="37">
        <f t="shared" si="159"/>
        <v>296686571.66636521</v>
      </c>
      <c r="Q422" s="37">
        <f t="shared" si="152"/>
        <v>35169994.42840226</v>
      </c>
      <c r="R422" s="37">
        <f t="shared" si="152"/>
        <v>37038802.382621616</v>
      </c>
      <c r="S422" s="37">
        <f t="shared" si="153"/>
        <v>567044.45242211909</v>
      </c>
      <c r="T422" s="37"/>
      <c r="U422" s="37"/>
      <c r="V422" s="37"/>
      <c r="W422" s="4"/>
      <c r="X422" s="20"/>
      <c r="Y422" s="38">
        <f t="shared" si="160"/>
        <v>205.11476365675367</v>
      </c>
      <c r="Z422" s="38">
        <f t="shared" si="161"/>
        <v>164.19252738504102</v>
      </c>
      <c r="AA422" s="38">
        <f t="shared" si="162"/>
        <v>369.30729104179466</v>
      </c>
      <c r="AB422" s="39"/>
      <c r="AC422" s="38">
        <f t="shared" si="163"/>
        <v>369.30729104179466</v>
      </c>
      <c r="AD422" s="22"/>
      <c r="AF422" s="38">
        <f t="shared" si="154"/>
        <v>259647769.28374359</v>
      </c>
      <c r="AG422" s="38">
        <f t="shared" si="155"/>
        <v>37038802.382621616</v>
      </c>
      <c r="AH422" s="104"/>
      <c r="AI422" s="104"/>
      <c r="AJ422" s="104"/>
      <c r="AK422" s="104"/>
    </row>
    <row r="423" spans="2:37" s="2" customFormat="1" ht="15" customHeight="1" x14ac:dyDescent="0.25">
      <c r="B423" s="32">
        <v>46569</v>
      </c>
      <c r="C423" s="33">
        <f t="shared" si="156"/>
        <v>2027</v>
      </c>
      <c r="D423" s="34">
        <f>'[1]IGP-DI'!C417</f>
        <v>0</v>
      </c>
      <c r="E423" s="35">
        <f t="shared" si="146"/>
        <v>1.7353279577572018</v>
      </c>
      <c r="F423" s="35">
        <f t="shared" si="157"/>
        <v>3453.5338571917277</v>
      </c>
      <c r="G423" s="67"/>
      <c r="H423" s="37"/>
      <c r="I423" s="37">
        <f t="shared" si="148"/>
        <v>73283210.727981806</v>
      </c>
      <c r="J423" s="37">
        <f t="shared" si="147"/>
        <v>84764657.186803028</v>
      </c>
      <c r="K423" s="37">
        <f t="shared" si="151"/>
        <v>610693.42273318174</v>
      </c>
      <c r="L423" s="37">
        <f t="shared" si="151"/>
        <v>706372.14322335855</v>
      </c>
      <c r="M423" s="37">
        <f t="shared" si="164"/>
        <v>111593147.89159611</v>
      </c>
      <c r="N423" s="37">
        <f t="shared" si="158"/>
        <v>260356140.06464207</v>
      </c>
      <c r="O423" s="40">
        <f t="shared" si="165"/>
        <v>146151285.98818186</v>
      </c>
      <c r="P423" s="37">
        <f t="shared" si="159"/>
        <v>296686571.66636521</v>
      </c>
      <c r="Q423" s="37">
        <f t="shared" si="152"/>
        <v>34558138.096585751</v>
      </c>
      <c r="R423" s="37">
        <f t="shared" si="152"/>
        <v>36330431.601723135</v>
      </c>
      <c r="S423" s="37">
        <f t="shared" si="153"/>
        <v>556199.67084908218</v>
      </c>
      <c r="T423" s="37"/>
      <c r="U423" s="37"/>
      <c r="V423" s="37"/>
      <c r="W423" s="4"/>
      <c r="X423" s="20"/>
      <c r="Y423" s="38">
        <f t="shared" si="160"/>
        <v>204.53604117776086</v>
      </c>
      <c r="Z423" s="38">
        <f t="shared" si="161"/>
        <v>161.05232896177858</v>
      </c>
      <c r="AA423" s="38">
        <f t="shared" si="162"/>
        <v>365.58837013953945</v>
      </c>
      <c r="AB423" s="39"/>
      <c r="AC423" s="38">
        <f t="shared" si="163"/>
        <v>365.58837013953945</v>
      </c>
      <c r="AD423" s="22"/>
      <c r="AF423" s="38">
        <f t="shared" si="154"/>
        <v>260356140.06464207</v>
      </c>
      <c r="AG423" s="38">
        <f t="shared" si="155"/>
        <v>36330431.601723135</v>
      </c>
      <c r="AH423" s="104"/>
      <c r="AI423" s="104"/>
      <c r="AJ423" s="104"/>
      <c r="AK423" s="104"/>
    </row>
    <row r="424" spans="2:37" s="2" customFormat="1" ht="15" customHeight="1" x14ac:dyDescent="0.25">
      <c r="B424" s="32">
        <v>46600</v>
      </c>
      <c r="C424" s="33">
        <f t="shared" si="156"/>
        <v>2027</v>
      </c>
      <c r="D424" s="34">
        <f>'[1]IGP-DI'!C418</f>
        <v>0</v>
      </c>
      <c r="E424" s="35">
        <f t="shared" si="146"/>
        <v>1.740466752099346</v>
      </c>
      <c r="F424" s="35">
        <f t="shared" si="157"/>
        <v>3453.5338571917277</v>
      </c>
      <c r="G424" s="67"/>
      <c r="H424" s="37"/>
      <c r="I424" s="37">
        <f t="shared" si="148"/>
        <v>73111587.797981799</v>
      </c>
      <c r="J424" s="37">
        <f t="shared" si="147"/>
        <v>84466835.118181825</v>
      </c>
      <c r="K424" s="37">
        <f t="shared" si="151"/>
        <v>609263.23164984828</v>
      </c>
      <c r="L424" s="37">
        <f t="shared" si="151"/>
        <v>703890.29265151522</v>
      </c>
      <c r="M424" s="37">
        <f t="shared" si="164"/>
        <v>112203841.3143293</v>
      </c>
      <c r="N424" s="37">
        <f t="shared" si="158"/>
        <v>261062512.20786542</v>
      </c>
      <c r="O424" s="40">
        <f t="shared" si="165"/>
        <v>146151285.98818186</v>
      </c>
      <c r="P424" s="37">
        <f t="shared" si="159"/>
        <v>296686571.66636521</v>
      </c>
      <c r="Q424" s="37">
        <f t="shared" si="152"/>
        <v>33947444.673852563</v>
      </c>
      <c r="R424" s="37">
        <f t="shared" si="152"/>
        <v>35624059.458499789</v>
      </c>
      <c r="S424" s="37">
        <f t="shared" si="153"/>
        <v>545385.48736057244</v>
      </c>
      <c r="T424" s="37"/>
      <c r="U424" s="37"/>
      <c r="V424" s="37"/>
      <c r="W424" s="4"/>
      <c r="X424" s="20"/>
      <c r="Y424" s="38">
        <f t="shared" si="160"/>
        <v>203.81740030887954</v>
      </c>
      <c r="Z424" s="38">
        <f t="shared" si="161"/>
        <v>157.92099047323589</v>
      </c>
      <c r="AA424" s="38">
        <f t="shared" si="162"/>
        <v>361.7383907821154</v>
      </c>
      <c r="AB424" s="39"/>
      <c r="AC424" s="38">
        <f t="shared" si="163"/>
        <v>361.7383907821154</v>
      </c>
      <c r="AD424" s="22"/>
      <c r="AF424" s="38">
        <f t="shared" si="154"/>
        <v>261062512.20786542</v>
      </c>
      <c r="AG424" s="38">
        <f t="shared" si="155"/>
        <v>35624059.458499789</v>
      </c>
      <c r="AH424" s="104"/>
      <c r="AI424" s="104"/>
      <c r="AJ424" s="104"/>
      <c r="AK424" s="104"/>
    </row>
    <row r="425" spans="2:37" s="2" customFormat="1" ht="15" customHeight="1" x14ac:dyDescent="0.25">
      <c r="B425" s="32">
        <v>46631</v>
      </c>
      <c r="C425" s="33">
        <f t="shared" si="156"/>
        <v>2027</v>
      </c>
      <c r="D425" s="34">
        <f>'[1]IGP-DI'!C419</f>
        <v>0</v>
      </c>
      <c r="E425" s="35">
        <f t="shared" si="146"/>
        <v>1.7363227445917637</v>
      </c>
      <c r="F425" s="35">
        <f t="shared" si="157"/>
        <v>3453.5338571917277</v>
      </c>
      <c r="G425" s="67"/>
      <c r="H425" s="37"/>
      <c r="I425" s="37">
        <f t="shared" si="148"/>
        <v>72841210.187981799</v>
      </c>
      <c r="J425" s="37">
        <f t="shared" si="147"/>
        <v>83996251.877464741</v>
      </c>
      <c r="K425" s="37">
        <f t="shared" si="151"/>
        <v>607010.08489984833</v>
      </c>
      <c r="L425" s="37">
        <f t="shared" si="151"/>
        <v>699968.7656455395</v>
      </c>
      <c r="M425" s="37">
        <f t="shared" si="164"/>
        <v>112813104.54597914</v>
      </c>
      <c r="N425" s="37">
        <f t="shared" si="158"/>
        <v>261766402.50051692</v>
      </c>
      <c r="O425" s="40">
        <f t="shared" si="165"/>
        <v>146151285.98818186</v>
      </c>
      <c r="P425" s="37">
        <f t="shared" si="159"/>
        <v>296686571.66636521</v>
      </c>
      <c r="Q425" s="37">
        <f t="shared" si="152"/>
        <v>33338181.442202717</v>
      </c>
      <c r="R425" s="37">
        <f t="shared" si="152"/>
        <v>34920169.165848285</v>
      </c>
      <c r="S425" s="37">
        <f t="shared" si="153"/>
        <v>534609.29969017708</v>
      </c>
      <c r="T425" s="37"/>
      <c r="U425" s="37"/>
      <c r="V425" s="37"/>
      <c r="W425" s="4"/>
      <c r="X425" s="20"/>
      <c r="Y425" s="38">
        <f t="shared" si="160"/>
        <v>202.68188892600736</v>
      </c>
      <c r="Z425" s="38">
        <f t="shared" si="161"/>
        <v>154.80065399587525</v>
      </c>
      <c r="AA425" s="38">
        <f t="shared" si="162"/>
        <v>357.48254292188261</v>
      </c>
      <c r="AB425" s="39"/>
      <c r="AC425" s="38">
        <f t="shared" si="163"/>
        <v>357.48254292188261</v>
      </c>
      <c r="AD425" s="22"/>
      <c r="AF425" s="38">
        <f t="shared" si="154"/>
        <v>261766402.50051692</v>
      </c>
      <c r="AG425" s="38">
        <f t="shared" si="155"/>
        <v>34920169.165848285</v>
      </c>
      <c r="AH425" s="104"/>
      <c r="AI425" s="104"/>
      <c r="AJ425" s="104"/>
      <c r="AK425" s="104"/>
    </row>
    <row r="426" spans="2:37" s="2" customFormat="1" ht="15" customHeight="1" x14ac:dyDescent="0.25">
      <c r="B426" s="32">
        <v>46661</v>
      </c>
      <c r="C426" s="33">
        <f t="shared" si="156"/>
        <v>2027</v>
      </c>
      <c r="D426" s="34">
        <f>'[1]IGP-DI'!C420</f>
        <v>0</v>
      </c>
      <c r="E426" s="35">
        <f t="shared" si="146"/>
        <v>1.7256444196087128</v>
      </c>
      <c r="F426" s="35">
        <f t="shared" si="157"/>
        <v>3453.5338571917277</v>
      </c>
      <c r="G426" s="67"/>
      <c r="H426" s="37"/>
      <c r="I426" s="37">
        <f t="shared" si="148"/>
        <v>72316232.957981795</v>
      </c>
      <c r="J426" s="37">
        <f t="shared" si="147"/>
        <v>83084721.972622961</v>
      </c>
      <c r="K426" s="37">
        <f t="shared" si="151"/>
        <v>602635.27464984823</v>
      </c>
      <c r="L426" s="37">
        <f t="shared" si="151"/>
        <v>692372.68310519133</v>
      </c>
      <c r="M426" s="37">
        <f t="shared" si="164"/>
        <v>113420114.63087898</v>
      </c>
      <c r="N426" s="37">
        <f t="shared" si="158"/>
        <v>262466371.26616246</v>
      </c>
      <c r="O426" s="40">
        <f t="shared" si="165"/>
        <v>146151285.98818186</v>
      </c>
      <c r="P426" s="37">
        <f t="shared" si="159"/>
        <v>296686571.66636521</v>
      </c>
      <c r="Q426" s="37">
        <f t="shared" si="152"/>
        <v>32731171.357302874</v>
      </c>
      <c r="R426" s="37">
        <f t="shared" si="152"/>
        <v>34220200.400202751</v>
      </c>
      <c r="S426" s="37">
        <f t="shared" si="153"/>
        <v>523893.14852179354</v>
      </c>
      <c r="T426" s="37"/>
      <c r="U426" s="37"/>
      <c r="V426" s="37"/>
      <c r="W426" s="4"/>
      <c r="X426" s="20"/>
      <c r="Y426" s="38">
        <f t="shared" si="160"/>
        <v>200.48237884315992</v>
      </c>
      <c r="Z426" s="38">
        <f t="shared" si="161"/>
        <v>151.69770159653277</v>
      </c>
      <c r="AA426" s="38">
        <f t="shared" si="162"/>
        <v>352.18008043969269</v>
      </c>
      <c r="AB426" s="39"/>
      <c r="AC426" s="38">
        <f t="shared" si="163"/>
        <v>352.18008043969269</v>
      </c>
      <c r="AD426" s="22"/>
      <c r="AF426" s="38">
        <f t="shared" si="154"/>
        <v>262466371.26616246</v>
      </c>
      <c r="AG426" s="38">
        <f t="shared" si="155"/>
        <v>34220200.400202751</v>
      </c>
      <c r="AH426" s="104"/>
      <c r="AI426" s="104"/>
      <c r="AJ426" s="104"/>
      <c r="AK426" s="104"/>
    </row>
    <row r="427" spans="2:37" s="2" customFormat="1" ht="15" customHeight="1" x14ac:dyDescent="0.25">
      <c r="B427" s="32">
        <v>46692</v>
      </c>
      <c r="C427" s="33">
        <f t="shared" si="156"/>
        <v>2027</v>
      </c>
      <c r="D427" s="34">
        <f>'[1]IGP-DI'!C421</f>
        <v>0</v>
      </c>
      <c r="E427" s="35">
        <f t="shared" si="146"/>
        <v>1.7239625810294743</v>
      </c>
      <c r="F427" s="35">
        <f t="shared" si="157"/>
        <v>3453.5338571917277</v>
      </c>
      <c r="G427" s="67"/>
      <c r="H427" s="37"/>
      <c r="I427" s="37">
        <f t="shared" si="148"/>
        <v>72062721.487981796</v>
      </c>
      <c r="J427" s="37">
        <f t="shared" si="147"/>
        <v>82647251.319110662</v>
      </c>
      <c r="K427" s="37">
        <f t="shared" si="151"/>
        <v>600522.67906651495</v>
      </c>
      <c r="L427" s="37">
        <f t="shared" si="151"/>
        <v>688727.0943259222</v>
      </c>
      <c r="M427" s="37">
        <f t="shared" si="164"/>
        <v>114022749.90552883</v>
      </c>
      <c r="N427" s="37">
        <f t="shared" si="158"/>
        <v>263158743.94926766</v>
      </c>
      <c r="O427" s="40">
        <f t="shared" si="165"/>
        <v>146151285.98818186</v>
      </c>
      <c r="P427" s="37">
        <f t="shared" si="159"/>
        <v>296686571.66636521</v>
      </c>
      <c r="Q427" s="37">
        <f t="shared" si="152"/>
        <v>32128536.082653031</v>
      </c>
      <c r="R427" s="37">
        <f t="shared" si="152"/>
        <v>33527827.717097551</v>
      </c>
      <c r="S427" s="37">
        <f t="shared" si="153"/>
        <v>513293.28935497475</v>
      </c>
      <c r="T427" s="37"/>
      <c r="U427" s="37"/>
      <c r="V427" s="37"/>
      <c r="W427" s="4"/>
      <c r="X427" s="20"/>
      <c r="Y427" s="38">
        <f t="shared" si="160"/>
        <v>199.42676771264286</v>
      </c>
      <c r="Z427" s="38">
        <f t="shared" si="161"/>
        <v>148.62842253191744</v>
      </c>
      <c r="AA427" s="38">
        <f t="shared" si="162"/>
        <v>348.05519024456032</v>
      </c>
      <c r="AB427" s="39"/>
      <c r="AC427" s="38">
        <f t="shared" si="163"/>
        <v>348.05519024456032</v>
      </c>
      <c r="AD427" s="22"/>
      <c r="AF427" s="38">
        <f t="shared" si="154"/>
        <v>263158743.94926766</v>
      </c>
      <c r="AG427" s="38">
        <f t="shared" si="155"/>
        <v>33527827.717097551</v>
      </c>
      <c r="AH427" s="104"/>
      <c r="AI427" s="104"/>
      <c r="AJ427" s="104"/>
      <c r="AK427" s="104"/>
    </row>
    <row r="428" spans="2:37" s="26" customFormat="1" ht="15" customHeight="1" x14ac:dyDescent="0.25">
      <c r="B428" s="41">
        <v>46722</v>
      </c>
      <c r="C428" s="42">
        <f t="shared" si="156"/>
        <v>2027</v>
      </c>
      <c r="D428" s="68">
        <f>'[1]IGP-DI'!C422</f>
        <v>0</v>
      </c>
      <c r="E428" s="43">
        <f t="shared" si="146"/>
        <v>1.7102465572025707</v>
      </c>
      <c r="F428" s="43">
        <f t="shared" si="157"/>
        <v>3453.5338571917277</v>
      </c>
      <c r="G428" s="44">
        <f>F428/F416-1</f>
        <v>0</v>
      </c>
      <c r="H428" s="37"/>
      <c r="I428" s="37">
        <f t="shared" si="148"/>
        <v>71914402.617981791</v>
      </c>
      <c r="J428" s="40">
        <f t="shared" si="147"/>
        <v>82391555.137170091</v>
      </c>
      <c r="K428" s="37">
        <f t="shared" si="151"/>
        <v>599286.68848318164</v>
      </c>
      <c r="L428" s="40">
        <f t="shared" si="151"/>
        <v>686596.29280975077</v>
      </c>
      <c r="M428" s="37">
        <f t="shared" si="164"/>
        <v>114623272.58459534</v>
      </c>
      <c r="N428" s="40">
        <f t="shared" si="158"/>
        <v>263847471.04359359</v>
      </c>
      <c r="O428" s="40">
        <f t="shared" si="165"/>
        <v>146151285.98818186</v>
      </c>
      <c r="P428" s="40">
        <f t="shared" si="159"/>
        <v>296686571.66636521</v>
      </c>
      <c r="Q428" s="37">
        <f t="shared" si="152"/>
        <v>31528013.403586522</v>
      </c>
      <c r="R428" s="40">
        <f t="shared" si="152"/>
        <v>32839100.622771621</v>
      </c>
      <c r="S428" s="40">
        <f t="shared" si="153"/>
        <v>502749.24222202634</v>
      </c>
      <c r="T428" s="40">
        <f t="shared" ref="T428" si="170">SUM(S417:S428)</f>
        <v>6743800.2495232727</v>
      </c>
      <c r="U428" s="40">
        <f>SUM(L417:L428)</f>
        <v>8501170.6703728084</v>
      </c>
      <c r="V428" s="40">
        <f t="shared" ref="V428" si="171">T428+U428</f>
        <v>15244970.919896081</v>
      </c>
      <c r="W428" s="49"/>
      <c r="X428" s="50"/>
      <c r="Y428" s="38">
        <f t="shared" si="160"/>
        <v>198.80977607327202</v>
      </c>
      <c r="Z428" s="38">
        <f t="shared" si="161"/>
        <v>145.57530431476397</v>
      </c>
      <c r="AA428" s="53">
        <f t="shared" si="162"/>
        <v>344.38508038803599</v>
      </c>
      <c r="AB428" s="54"/>
      <c r="AC428" s="38">
        <f t="shared" si="163"/>
        <v>344.38508038803599</v>
      </c>
      <c r="AD428" s="51"/>
      <c r="AF428" s="53">
        <f t="shared" si="154"/>
        <v>263847471.04359359</v>
      </c>
      <c r="AG428" s="38">
        <f t="shared" si="155"/>
        <v>32839100.622771621</v>
      </c>
      <c r="AH428" s="105"/>
      <c r="AI428" s="105"/>
      <c r="AJ428" s="105"/>
      <c r="AK428" s="105"/>
    </row>
    <row r="429" spans="2:37" s="2" customFormat="1" ht="15" customHeight="1" x14ac:dyDescent="0.25">
      <c r="B429" s="32">
        <v>46753</v>
      </c>
      <c r="C429" s="33">
        <f t="shared" si="156"/>
        <v>2028</v>
      </c>
      <c r="D429" s="34">
        <f>'[1]IGP-DI'!C423</f>
        <v>0</v>
      </c>
      <c r="E429" s="45">
        <f t="shared" si="146"/>
        <v>1.6976615981843144</v>
      </c>
      <c r="F429" s="45">
        <f t="shared" si="157"/>
        <v>3453.5338571917277</v>
      </c>
      <c r="G429" s="67"/>
      <c r="H429" s="46"/>
      <c r="I429" s="46">
        <f t="shared" si="148"/>
        <v>69541836.037981793</v>
      </c>
      <c r="J429" s="46">
        <f t="shared" si="147"/>
        <v>78333881.311991215</v>
      </c>
      <c r="K429" s="46">
        <f t="shared" si="151"/>
        <v>579515.30031651491</v>
      </c>
      <c r="L429" s="46">
        <f t="shared" si="151"/>
        <v>652782.34426659346</v>
      </c>
      <c r="M429" s="46">
        <f t="shared" si="164"/>
        <v>115222559.27307852</v>
      </c>
      <c r="N429" s="46">
        <f t="shared" si="158"/>
        <v>264534067.33640334</v>
      </c>
      <c r="O429" s="47">
        <f t="shared" si="165"/>
        <v>146151285.98818186</v>
      </c>
      <c r="P429" s="46">
        <f t="shared" si="159"/>
        <v>296686571.66636521</v>
      </c>
      <c r="Q429" s="46">
        <f t="shared" si="152"/>
        <v>30928726.715103343</v>
      </c>
      <c r="R429" s="46">
        <f t="shared" si="152"/>
        <v>32152504.329961866</v>
      </c>
      <c r="S429" s="46">
        <f t="shared" si="153"/>
        <v>492237.81653203064</v>
      </c>
      <c r="T429" s="46"/>
      <c r="U429" s="46"/>
      <c r="V429" s="46"/>
      <c r="W429" s="4"/>
      <c r="X429" s="20"/>
      <c r="Y429" s="38">
        <f t="shared" si="160"/>
        <v>189.0186606704963</v>
      </c>
      <c r="Z429" s="38">
        <f t="shared" si="161"/>
        <v>142.53163191291202</v>
      </c>
      <c r="AA429" s="38">
        <f t="shared" si="162"/>
        <v>331.55029258340835</v>
      </c>
      <c r="AB429" s="39"/>
      <c r="AC429" s="38">
        <f t="shared" si="163"/>
        <v>331.55029258340835</v>
      </c>
      <c r="AD429" s="22"/>
      <c r="AF429" s="38">
        <f t="shared" si="154"/>
        <v>264534067.33640334</v>
      </c>
      <c r="AG429" s="38">
        <f t="shared" si="155"/>
        <v>32152504.329961866</v>
      </c>
      <c r="AH429" s="104"/>
      <c r="AI429" s="104"/>
      <c r="AJ429" s="104"/>
      <c r="AK429" s="104"/>
    </row>
    <row r="430" spans="2:37" s="2" customFormat="1" ht="15" customHeight="1" x14ac:dyDescent="0.25">
      <c r="B430" s="32">
        <v>46784</v>
      </c>
      <c r="C430" s="33">
        <f t="shared" si="156"/>
        <v>2028</v>
      </c>
      <c r="D430" s="34">
        <f>'[1]IGP-DI'!C424</f>
        <v>0</v>
      </c>
      <c r="E430" s="45">
        <f t="shared" si="146"/>
        <v>1.6879313187819867</v>
      </c>
      <c r="F430" s="45">
        <f t="shared" si="157"/>
        <v>3453.5338571917277</v>
      </c>
      <c r="G430" s="67"/>
      <c r="H430" s="46"/>
      <c r="I430" s="46">
        <f t="shared" si="148"/>
        <v>69275197.167981789</v>
      </c>
      <c r="J430" s="46">
        <f t="shared" si="147"/>
        <v>77881218.741808951</v>
      </c>
      <c r="K430" s="46">
        <f t="shared" si="151"/>
        <v>577293.30973318161</v>
      </c>
      <c r="L430" s="46">
        <f t="shared" si="151"/>
        <v>649010.15618174127</v>
      </c>
      <c r="M430" s="46">
        <f t="shared" si="164"/>
        <v>115802074.57339503</v>
      </c>
      <c r="N430" s="46">
        <f t="shared" si="158"/>
        <v>265186849.68066993</v>
      </c>
      <c r="O430" s="47">
        <f t="shared" si="165"/>
        <v>146151285.98818186</v>
      </c>
      <c r="P430" s="46">
        <f t="shared" si="159"/>
        <v>296686571.66636521</v>
      </c>
      <c r="Q430" s="46">
        <f t="shared" si="152"/>
        <v>30349211.414786831</v>
      </c>
      <c r="R430" s="46">
        <f t="shared" si="152"/>
        <v>31499721.985695273</v>
      </c>
      <c r="S430" s="46">
        <f t="shared" si="153"/>
        <v>482244.06448973581</v>
      </c>
      <c r="T430" s="46"/>
      <c r="U430" s="46"/>
      <c r="V430" s="46"/>
      <c r="W430" s="4"/>
      <c r="X430" s="20"/>
      <c r="Y430" s="38">
        <f t="shared" si="160"/>
        <v>187.92639163801039</v>
      </c>
      <c r="Z430" s="38">
        <f t="shared" si="161"/>
        <v>139.63785630347834</v>
      </c>
      <c r="AA430" s="38">
        <f t="shared" si="162"/>
        <v>327.5642479414887</v>
      </c>
      <c r="AB430" s="39"/>
      <c r="AC430" s="38">
        <f t="shared" si="163"/>
        <v>327.5642479414887</v>
      </c>
      <c r="AD430" s="22"/>
      <c r="AF430" s="38">
        <f t="shared" si="154"/>
        <v>265186849.68066993</v>
      </c>
      <c r="AG430" s="38">
        <f t="shared" si="155"/>
        <v>31499721.985695273</v>
      </c>
      <c r="AH430" s="104"/>
      <c r="AI430" s="104"/>
      <c r="AJ430" s="104"/>
      <c r="AK430" s="104"/>
    </row>
    <row r="431" spans="2:37" s="2" customFormat="1" ht="15" customHeight="1" x14ac:dyDescent="0.25">
      <c r="B431" s="32">
        <v>46813</v>
      </c>
      <c r="C431" s="33">
        <f t="shared" si="156"/>
        <v>2028</v>
      </c>
      <c r="D431" s="34">
        <f>'[1]IGP-DI'!C425</f>
        <v>0</v>
      </c>
      <c r="E431" s="45">
        <f t="shared" si="146"/>
        <v>1.68534014253592</v>
      </c>
      <c r="F431" s="45">
        <f t="shared" si="157"/>
        <v>3453.5338571917277</v>
      </c>
      <c r="G431" s="67"/>
      <c r="H431" s="46"/>
      <c r="I431" s="46">
        <f t="shared" si="148"/>
        <v>68724756.817981794</v>
      </c>
      <c r="J431" s="46">
        <f t="shared" si="147"/>
        <v>76952113.235922635</v>
      </c>
      <c r="K431" s="46">
        <f t="shared" si="151"/>
        <v>572706.30681651493</v>
      </c>
      <c r="L431" s="46">
        <f t="shared" si="151"/>
        <v>641267.61029935523</v>
      </c>
      <c r="M431" s="46">
        <f t="shared" si="164"/>
        <v>116379367.88312821</v>
      </c>
      <c r="N431" s="46">
        <f t="shared" si="158"/>
        <v>265835859.83685169</v>
      </c>
      <c r="O431" s="47">
        <f t="shared" si="165"/>
        <v>146151285.98818186</v>
      </c>
      <c r="P431" s="46">
        <f t="shared" si="159"/>
        <v>296686571.66636521</v>
      </c>
      <c r="Q431" s="46">
        <f t="shared" si="152"/>
        <v>29771918.105053648</v>
      </c>
      <c r="R431" s="46">
        <f t="shared" si="152"/>
        <v>30850711.82951352</v>
      </c>
      <c r="S431" s="46">
        <f t="shared" si="153"/>
        <v>472308.06264964538</v>
      </c>
      <c r="T431" s="46"/>
      <c r="U431" s="46"/>
      <c r="V431" s="46"/>
      <c r="W431" s="4"/>
      <c r="X431" s="20"/>
      <c r="Y431" s="38">
        <f t="shared" si="160"/>
        <v>185.68447185307394</v>
      </c>
      <c r="Z431" s="38">
        <f t="shared" si="161"/>
        <v>136.76080275457525</v>
      </c>
      <c r="AA431" s="38">
        <f t="shared" si="162"/>
        <v>322.4452746076492</v>
      </c>
      <c r="AB431" s="39"/>
      <c r="AC431" s="38">
        <f t="shared" si="163"/>
        <v>322.4452746076492</v>
      </c>
      <c r="AD431" s="22"/>
      <c r="AF431" s="38">
        <f t="shared" si="154"/>
        <v>265835859.83685169</v>
      </c>
      <c r="AG431" s="38">
        <f t="shared" si="155"/>
        <v>30850711.82951352</v>
      </c>
      <c r="AH431" s="104"/>
      <c r="AI431" s="104"/>
      <c r="AJ431" s="104"/>
      <c r="AK431" s="104"/>
    </row>
    <row r="432" spans="2:37" s="2" customFormat="1" ht="15" customHeight="1" x14ac:dyDescent="0.25">
      <c r="B432" s="32">
        <v>46844</v>
      </c>
      <c r="C432" s="33">
        <f t="shared" si="156"/>
        <v>2028</v>
      </c>
      <c r="D432" s="34">
        <f>'[1]IGP-DI'!C426</f>
        <v>0</v>
      </c>
      <c r="E432" s="45">
        <f t="shared" si="146"/>
        <v>1.6759127739079689</v>
      </c>
      <c r="F432" s="45">
        <f t="shared" si="157"/>
        <v>3453.5338571917277</v>
      </c>
      <c r="G432" s="67"/>
      <c r="H432" s="46"/>
      <c r="I432" s="46">
        <f t="shared" si="148"/>
        <v>68490319.8279818</v>
      </c>
      <c r="J432" s="46">
        <f t="shared" si="147"/>
        <v>76557007.165780336</v>
      </c>
      <c r="K432" s="46">
        <f t="shared" si="151"/>
        <v>570752.66523318167</v>
      </c>
      <c r="L432" s="46">
        <f t="shared" si="151"/>
        <v>637975.05971483607</v>
      </c>
      <c r="M432" s="46">
        <f t="shared" si="164"/>
        <v>116952074.18994473</v>
      </c>
      <c r="N432" s="46">
        <f t="shared" si="158"/>
        <v>266477127.44715104</v>
      </c>
      <c r="O432" s="47">
        <f t="shared" si="165"/>
        <v>146151285.98818186</v>
      </c>
      <c r="P432" s="46">
        <f t="shared" si="159"/>
        <v>296686571.66636521</v>
      </c>
      <c r="Q432" s="46">
        <f t="shared" si="152"/>
        <v>29199211.79823713</v>
      </c>
      <c r="R432" s="46">
        <f t="shared" si="152"/>
        <v>30209444.219214171</v>
      </c>
      <c r="S432" s="46">
        <f t="shared" si="153"/>
        <v>462490.59508733434</v>
      </c>
      <c r="T432" s="46"/>
      <c r="U432" s="46"/>
      <c r="V432" s="46"/>
      <c r="W432" s="4"/>
      <c r="X432" s="20"/>
      <c r="Y432" s="38">
        <f t="shared" si="160"/>
        <v>184.73108592414707</v>
      </c>
      <c r="Z432" s="38">
        <f t="shared" si="161"/>
        <v>133.91807181048247</v>
      </c>
      <c r="AA432" s="38">
        <f t="shared" si="162"/>
        <v>318.64915773462951</v>
      </c>
      <c r="AB432" s="39"/>
      <c r="AC432" s="38">
        <f t="shared" si="163"/>
        <v>318.64915773462951</v>
      </c>
      <c r="AD432" s="22"/>
      <c r="AF432" s="38">
        <f t="shared" si="154"/>
        <v>266477127.44715104</v>
      </c>
      <c r="AG432" s="38">
        <f t="shared" si="155"/>
        <v>30209444.219214171</v>
      </c>
      <c r="AH432" s="104"/>
      <c r="AI432" s="104"/>
      <c r="AJ432" s="104"/>
      <c r="AK432" s="104"/>
    </row>
    <row r="433" spans="2:37" s="2" customFormat="1" ht="15" customHeight="1" x14ac:dyDescent="0.25">
      <c r="B433" s="32">
        <v>46874</v>
      </c>
      <c r="C433" s="33">
        <f t="shared" si="156"/>
        <v>2028</v>
      </c>
      <c r="D433" s="34">
        <f>'[1]IGP-DI'!C427</f>
        <v>0</v>
      </c>
      <c r="E433" s="45">
        <f t="shared" si="146"/>
        <v>1.6605449329347977</v>
      </c>
      <c r="F433" s="45">
        <f t="shared" si="157"/>
        <v>3453.5338571917277</v>
      </c>
      <c r="G433" s="67"/>
      <c r="H433" s="46"/>
      <c r="I433" s="46">
        <f t="shared" si="148"/>
        <v>68193439.277981803</v>
      </c>
      <c r="J433" s="46">
        <f t="shared" si="147"/>
        <v>76059461.259710506</v>
      </c>
      <c r="K433" s="46">
        <f t="shared" si="151"/>
        <v>568278.6606498484</v>
      </c>
      <c r="L433" s="46">
        <f t="shared" si="151"/>
        <v>633828.84383092087</v>
      </c>
      <c r="M433" s="46">
        <f t="shared" si="164"/>
        <v>117522826.85517791</v>
      </c>
      <c r="N433" s="46">
        <f t="shared" si="158"/>
        <v>267115102.50686586</v>
      </c>
      <c r="O433" s="47">
        <f t="shared" si="165"/>
        <v>146151285.98818186</v>
      </c>
      <c r="P433" s="46">
        <f t="shared" si="159"/>
        <v>296686571.66636521</v>
      </c>
      <c r="Q433" s="46">
        <f t="shared" si="152"/>
        <v>28628459.13300395</v>
      </c>
      <c r="R433" s="46">
        <f t="shared" si="152"/>
        <v>29571469.159499347</v>
      </c>
      <c r="S433" s="46">
        <f t="shared" si="153"/>
        <v>452723.53473106603</v>
      </c>
      <c r="T433" s="46"/>
      <c r="U433" s="46"/>
      <c r="V433" s="46"/>
      <c r="W433" s="4"/>
      <c r="X433" s="20"/>
      <c r="Y433" s="38">
        <f t="shared" si="160"/>
        <v>183.53051397223729</v>
      </c>
      <c r="Z433" s="38">
        <f t="shared" si="161"/>
        <v>131.08993670014351</v>
      </c>
      <c r="AA433" s="38">
        <f t="shared" si="162"/>
        <v>314.6204506723808</v>
      </c>
      <c r="AB433" s="39"/>
      <c r="AC433" s="38">
        <f t="shared" si="163"/>
        <v>314.6204506723808</v>
      </c>
      <c r="AD433" s="22"/>
      <c r="AF433" s="38">
        <f t="shared" si="154"/>
        <v>267115102.50686586</v>
      </c>
      <c r="AG433" s="38">
        <f t="shared" si="155"/>
        <v>29571469.159499347</v>
      </c>
      <c r="AH433" s="104"/>
      <c r="AI433" s="104"/>
      <c r="AJ433" s="104"/>
      <c r="AK433" s="104"/>
    </row>
    <row r="434" spans="2:37" s="2" customFormat="1" ht="15" customHeight="1" x14ac:dyDescent="0.25">
      <c r="B434" s="32">
        <v>46905</v>
      </c>
      <c r="C434" s="33">
        <f t="shared" si="156"/>
        <v>2028</v>
      </c>
      <c r="D434" s="34">
        <f>'[1]IGP-DI'!C428</f>
        <v>0</v>
      </c>
      <c r="E434" s="45">
        <f t="shared" si="146"/>
        <v>1.6337360258314308</v>
      </c>
      <c r="F434" s="45">
        <f t="shared" si="157"/>
        <v>3453.5338571917277</v>
      </c>
      <c r="G434" s="67"/>
      <c r="H434" s="46"/>
      <c r="I434" s="46">
        <f t="shared" si="148"/>
        <v>67958279.757981807</v>
      </c>
      <c r="J434" s="46">
        <f t="shared" si="147"/>
        <v>75668968.310343131</v>
      </c>
      <c r="K434" s="46">
        <f t="shared" si="151"/>
        <v>566318.99798318173</v>
      </c>
      <c r="L434" s="46">
        <f t="shared" si="151"/>
        <v>630574.73591952608</v>
      </c>
      <c r="M434" s="46">
        <f t="shared" si="164"/>
        <v>118091105.51582776</v>
      </c>
      <c r="N434" s="46">
        <f t="shared" si="158"/>
        <v>267748931.35069677</v>
      </c>
      <c r="O434" s="47">
        <f t="shared" si="165"/>
        <v>146151285.98818186</v>
      </c>
      <c r="P434" s="46">
        <f t="shared" si="159"/>
        <v>296686571.66636521</v>
      </c>
      <c r="Q434" s="46">
        <f t="shared" si="152"/>
        <v>28060180.472354099</v>
      </c>
      <c r="R434" s="46">
        <f t="shared" si="152"/>
        <v>28937640.315668434</v>
      </c>
      <c r="S434" s="46">
        <f t="shared" si="153"/>
        <v>443019.95074455795</v>
      </c>
      <c r="T434" s="46"/>
      <c r="U434" s="46"/>
      <c r="V434" s="46"/>
      <c r="W434" s="4"/>
      <c r="X434" s="20"/>
      <c r="Y434" s="38">
        <f t="shared" si="160"/>
        <v>182.58825944514805</v>
      </c>
      <c r="Z434" s="38">
        <f t="shared" si="161"/>
        <v>128.28018171068507</v>
      </c>
      <c r="AA434" s="38">
        <f t="shared" si="162"/>
        <v>310.86844115583312</v>
      </c>
      <c r="AB434" s="39"/>
      <c r="AC434" s="38">
        <f t="shared" si="163"/>
        <v>310.86844115583312</v>
      </c>
      <c r="AD434" s="22"/>
      <c r="AF434" s="38">
        <f t="shared" si="154"/>
        <v>267748931.35069677</v>
      </c>
      <c r="AG434" s="38">
        <f t="shared" si="155"/>
        <v>28937640.315668434</v>
      </c>
      <c r="AH434" s="104"/>
      <c r="AI434" s="104"/>
      <c r="AJ434" s="104"/>
      <c r="AK434" s="104"/>
    </row>
    <row r="435" spans="2:37" s="2" customFormat="1" ht="15" customHeight="1" x14ac:dyDescent="0.25">
      <c r="B435" s="32">
        <v>46935</v>
      </c>
      <c r="C435" s="33">
        <f t="shared" si="156"/>
        <v>2028</v>
      </c>
      <c r="D435" s="34">
        <f>'[1]IGP-DI'!C429</f>
        <v>0</v>
      </c>
      <c r="E435" s="45">
        <f t="shared" si="146"/>
        <v>1.60994239081049</v>
      </c>
      <c r="F435" s="45">
        <f t="shared" si="157"/>
        <v>3453.5338571917277</v>
      </c>
      <c r="G435" s="67"/>
      <c r="H435" s="46"/>
      <c r="I435" s="46">
        <f t="shared" si="148"/>
        <v>67597699.837981805</v>
      </c>
      <c r="J435" s="46">
        <f t="shared" si="147"/>
        <v>75079875.904847711</v>
      </c>
      <c r="K435" s="46">
        <f t="shared" si="151"/>
        <v>563314.16531651502</v>
      </c>
      <c r="L435" s="46">
        <f t="shared" si="151"/>
        <v>625665.63254039758</v>
      </c>
      <c r="M435" s="46">
        <f t="shared" si="164"/>
        <v>118657424.51381095</v>
      </c>
      <c r="N435" s="46">
        <f t="shared" si="158"/>
        <v>268379506.08661631</v>
      </c>
      <c r="O435" s="47">
        <f t="shared" si="165"/>
        <v>146151285.98818186</v>
      </c>
      <c r="P435" s="46">
        <f t="shared" si="159"/>
        <v>296686571.66636521</v>
      </c>
      <c r="Q435" s="46">
        <f t="shared" si="152"/>
        <v>27493861.474370912</v>
      </c>
      <c r="R435" s="46">
        <f t="shared" si="152"/>
        <v>28307065.579748899</v>
      </c>
      <c r="S435" s="46">
        <f t="shared" si="153"/>
        <v>433366.18542712199</v>
      </c>
      <c r="T435" s="46"/>
      <c r="U435" s="46"/>
      <c r="V435" s="46"/>
      <c r="W435" s="4"/>
      <c r="X435" s="20"/>
      <c r="Y435" s="38">
        <f t="shared" si="160"/>
        <v>181.16678695287592</v>
      </c>
      <c r="Z435" s="38">
        <f t="shared" si="161"/>
        <v>125.48485213911226</v>
      </c>
      <c r="AA435" s="38">
        <f t="shared" si="162"/>
        <v>306.65163909198816</v>
      </c>
      <c r="AB435" s="39"/>
      <c r="AC435" s="38">
        <f t="shared" si="163"/>
        <v>306.65163909198816</v>
      </c>
      <c r="AD435" s="22"/>
      <c r="AF435" s="38">
        <f t="shared" si="154"/>
        <v>268379506.08661631</v>
      </c>
      <c r="AG435" s="38">
        <f t="shared" si="155"/>
        <v>28307065.579748899</v>
      </c>
      <c r="AH435" s="104"/>
      <c r="AI435" s="104"/>
      <c r="AJ435" s="104"/>
      <c r="AK435" s="104"/>
    </row>
    <row r="436" spans="2:37" s="2" customFormat="1" ht="15" customHeight="1" x14ac:dyDescent="0.25">
      <c r="B436" s="32">
        <v>46966</v>
      </c>
      <c r="C436" s="33">
        <f t="shared" si="156"/>
        <v>2028</v>
      </c>
      <c r="D436" s="34">
        <f>'[1]IGP-DI'!C430</f>
        <v>0</v>
      </c>
      <c r="E436" s="45">
        <f t="shared" si="146"/>
        <v>1.6028233581637303</v>
      </c>
      <c r="F436" s="45">
        <f t="shared" si="157"/>
        <v>3453.5338571917277</v>
      </c>
      <c r="G436" s="67"/>
      <c r="H436" s="46"/>
      <c r="I436" s="46">
        <f t="shared" si="148"/>
        <v>67403733.037981808</v>
      </c>
      <c r="J436" s="46">
        <f t="shared" si="147"/>
        <v>74767600.531117857</v>
      </c>
      <c r="K436" s="46">
        <f t="shared" si="151"/>
        <v>561697.77531651501</v>
      </c>
      <c r="L436" s="46">
        <f t="shared" si="151"/>
        <v>623063.3377593155</v>
      </c>
      <c r="M436" s="46">
        <f t="shared" si="164"/>
        <v>119220738.67912747</v>
      </c>
      <c r="N436" s="46">
        <f t="shared" si="158"/>
        <v>269005171.71915668</v>
      </c>
      <c r="O436" s="47">
        <f t="shared" si="165"/>
        <v>146151285.98818186</v>
      </c>
      <c r="P436" s="46">
        <f t="shared" si="159"/>
        <v>296686571.66636521</v>
      </c>
      <c r="Q436" s="46">
        <f t="shared" si="152"/>
        <v>26930547.30905439</v>
      </c>
      <c r="R436" s="46">
        <f t="shared" si="152"/>
        <v>27681399.947208524</v>
      </c>
      <c r="S436" s="46">
        <f t="shared" si="153"/>
        <v>423787.57588304946</v>
      </c>
      <c r="T436" s="46"/>
      <c r="U436" s="46"/>
      <c r="V436" s="46"/>
      <c r="W436" s="4"/>
      <c r="X436" s="20"/>
      <c r="Y436" s="38">
        <f t="shared" si="160"/>
        <v>180.41327044234194</v>
      </c>
      <c r="Z436" s="38">
        <f t="shared" si="161"/>
        <v>122.71128455872622</v>
      </c>
      <c r="AA436" s="38">
        <f t="shared" si="162"/>
        <v>303.12455500106819</v>
      </c>
      <c r="AB436" s="39"/>
      <c r="AC436" s="38">
        <f t="shared" si="163"/>
        <v>303.12455500106819</v>
      </c>
      <c r="AD436" s="22"/>
      <c r="AF436" s="38">
        <f t="shared" si="154"/>
        <v>269005171.71915668</v>
      </c>
      <c r="AG436" s="38">
        <f t="shared" si="155"/>
        <v>27681399.947208524</v>
      </c>
      <c r="AH436" s="104"/>
      <c r="AI436" s="104"/>
      <c r="AJ436" s="104"/>
      <c r="AK436" s="104"/>
    </row>
    <row r="437" spans="2:37" s="2" customFormat="1" ht="15" customHeight="1" x14ac:dyDescent="0.25">
      <c r="B437" s="32">
        <v>46997</v>
      </c>
      <c r="C437" s="33">
        <f t="shared" si="156"/>
        <v>2028</v>
      </c>
      <c r="D437" s="34">
        <f>'[1]IGP-DI'!C431</f>
        <v>0</v>
      </c>
      <c r="E437" s="45">
        <f t="shared" si="146"/>
        <v>1.5920488354209454</v>
      </c>
      <c r="F437" s="45">
        <f t="shared" si="157"/>
        <v>3453.5338571917277</v>
      </c>
      <c r="G437" s="67"/>
      <c r="H437" s="46"/>
      <c r="I437" s="46">
        <f t="shared" si="148"/>
        <v>66249284.557981811</v>
      </c>
      <c r="J437" s="46">
        <f t="shared" si="147"/>
        <v>72917223.541577235</v>
      </c>
      <c r="K437" s="46">
        <f t="shared" si="151"/>
        <v>552077.37131651514</v>
      </c>
      <c r="L437" s="46">
        <f t="shared" si="151"/>
        <v>607643.52951314359</v>
      </c>
      <c r="M437" s="46">
        <f t="shared" si="164"/>
        <v>119782436.45444399</v>
      </c>
      <c r="N437" s="46">
        <f t="shared" si="158"/>
        <v>269628235.056916</v>
      </c>
      <c r="O437" s="47">
        <f t="shared" si="165"/>
        <v>146151285.98818186</v>
      </c>
      <c r="P437" s="46">
        <f t="shared" si="159"/>
        <v>296686571.66636521</v>
      </c>
      <c r="Q437" s="46">
        <f t="shared" si="152"/>
        <v>26368849.533737868</v>
      </c>
      <c r="R437" s="46">
        <f t="shared" si="152"/>
        <v>27058336.609449208</v>
      </c>
      <c r="S437" s="46">
        <f t="shared" si="153"/>
        <v>414248.8060941592</v>
      </c>
      <c r="T437" s="46"/>
      <c r="U437" s="46"/>
      <c r="V437" s="46"/>
      <c r="W437" s="4"/>
      <c r="X437" s="20"/>
      <c r="Y437" s="38">
        <f t="shared" si="160"/>
        <v>175.94833426861331</v>
      </c>
      <c r="Z437" s="38">
        <f t="shared" si="161"/>
        <v>119.94925291712917</v>
      </c>
      <c r="AA437" s="38">
        <f t="shared" si="162"/>
        <v>295.89758718574251</v>
      </c>
      <c r="AB437" s="39"/>
      <c r="AC437" s="38">
        <f t="shared" si="163"/>
        <v>295.89758718574251</v>
      </c>
      <c r="AD437" s="22"/>
      <c r="AF437" s="38">
        <f t="shared" si="154"/>
        <v>269628235.056916</v>
      </c>
      <c r="AG437" s="38">
        <f t="shared" si="155"/>
        <v>27058336.609449208</v>
      </c>
      <c r="AH437" s="104"/>
      <c r="AI437" s="104"/>
      <c r="AJ437" s="104"/>
      <c r="AK437" s="104"/>
    </row>
    <row r="438" spans="2:37" s="2" customFormat="1" ht="15" customHeight="1" x14ac:dyDescent="0.25">
      <c r="B438" s="32">
        <v>47027</v>
      </c>
      <c r="C438" s="33">
        <f t="shared" si="156"/>
        <v>2028</v>
      </c>
      <c r="D438" s="34">
        <f>'[1]IGP-DI'!C432</f>
        <v>0</v>
      </c>
      <c r="E438" s="45">
        <f t="shared" si="146"/>
        <v>1.5640744502952608</v>
      </c>
      <c r="F438" s="45">
        <f t="shared" si="157"/>
        <v>3453.5338571917277</v>
      </c>
      <c r="G438" s="67"/>
      <c r="H438" s="46"/>
      <c r="I438" s="46">
        <f t="shared" si="148"/>
        <v>66020509.92498181</v>
      </c>
      <c r="J438" s="46">
        <f t="shared" si="147"/>
        <v>72553003.153535724</v>
      </c>
      <c r="K438" s="46">
        <f t="shared" si="151"/>
        <v>550170.91604151507</v>
      </c>
      <c r="L438" s="46">
        <f t="shared" si="151"/>
        <v>604608.35961279774</v>
      </c>
      <c r="M438" s="46">
        <f t="shared" si="164"/>
        <v>120334513.82576051</v>
      </c>
      <c r="N438" s="46">
        <f t="shared" si="158"/>
        <v>270235878.58642912</v>
      </c>
      <c r="O438" s="47">
        <f t="shared" si="165"/>
        <v>146151285.98818186</v>
      </c>
      <c r="P438" s="46">
        <f t="shared" si="159"/>
        <v>296686571.66636521</v>
      </c>
      <c r="Q438" s="46">
        <f t="shared" si="152"/>
        <v>25816772.162421346</v>
      </c>
      <c r="R438" s="46">
        <f t="shared" si="152"/>
        <v>26450693.079936087</v>
      </c>
      <c r="S438" s="46">
        <f t="shared" si="153"/>
        <v>404946.10540472553</v>
      </c>
      <c r="T438" s="46"/>
      <c r="U438" s="46"/>
      <c r="V438" s="46"/>
      <c r="W438" s="4"/>
      <c r="X438" s="20"/>
      <c r="Y438" s="38">
        <f t="shared" si="160"/>
        <v>175.06947509831002</v>
      </c>
      <c r="Z438" s="38">
        <f t="shared" si="161"/>
        <v>117.25557708416709</v>
      </c>
      <c r="AA438" s="38">
        <f t="shared" si="162"/>
        <v>292.32505218247712</v>
      </c>
      <c r="AB438" s="39"/>
      <c r="AC438" s="38">
        <f t="shared" si="163"/>
        <v>292.32505218247712</v>
      </c>
      <c r="AD438" s="22"/>
      <c r="AF438" s="38">
        <f t="shared" si="154"/>
        <v>270235878.58642912</v>
      </c>
      <c r="AG438" s="38">
        <f t="shared" si="155"/>
        <v>26450693.079936087</v>
      </c>
      <c r="AH438" s="104"/>
      <c r="AI438" s="104"/>
      <c r="AJ438" s="104"/>
      <c r="AK438" s="104"/>
    </row>
    <row r="439" spans="2:37" s="2" customFormat="1" ht="15" customHeight="1" x14ac:dyDescent="0.25">
      <c r="B439" s="32">
        <v>47058</v>
      </c>
      <c r="C439" s="33">
        <f t="shared" si="156"/>
        <v>2028</v>
      </c>
      <c r="D439" s="34">
        <f>'[1]IGP-DI'!C433</f>
        <v>0</v>
      </c>
      <c r="E439" s="45">
        <f t="shared" si="146"/>
        <v>1.5599694649594895</v>
      </c>
      <c r="F439" s="45">
        <f t="shared" si="157"/>
        <v>3453.5338571917277</v>
      </c>
      <c r="G439" s="67"/>
      <c r="H439" s="46"/>
      <c r="I439" s="46">
        <f t="shared" si="148"/>
        <v>65843736.014981814</v>
      </c>
      <c r="J439" s="46">
        <f t="shared" si="147"/>
        <v>72276515.597425923</v>
      </c>
      <c r="K439" s="46">
        <f t="shared" si="151"/>
        <v>548697.80012484849</v>
      </c>
      <c r="L439" s="46">
        <f t="shared" si="151"/>
        <v>602304.29664521606</v>
      </c>
      <c r="M439" s="46">
        <f t="shared" si="164"/>
        <v>120884684.74180202</v>
      </c>
      <c r="N439" s="46">
        <f t="shared" si="158"/>
        <v>270840486.94604194</v>
      </c>
      <c r="O439" s="47">
        <f t="shared" si="165"/>
        <v>146151285.98818186</v>
      </c>
      <c r="P439" s="46">
        <f t="shared" si="159"/>
        <v>296686571.66636521</v>
      </c>
      <c r="Q439" s="46">
        <f t="shared" si="152"/>
        <v>25266601.246379837</v>
      </c>
      <c r="R439" s="46">
        <f t="shared" si="152"/>
        <v>25846084.720323265</v>
      </c>
      <c r="S439" s="46">
        <f t="shared" si="153"/>
        <v>395689.87155934214</v>
      </c>
      <c r="T439" s="46"/>
      <c r="U439" s="46"/>
      <c r="V439" s="46"/>
      <c r="W439" s="4"/>
      <c r="X439" s="20"/>
      <c r="Y439" s="38">
        <f t="shared" si="160"/>
        <v>174.40231413714451</v>
      </c>
      <c r="Z439" s="38">
        <f t="shared" si="161"/>
        <v>114.57535611974598</v>
      </c>
      <c r="AA439" s="38">
        <f t="shared" si="162"/>
        <v>288.97767025689052</v>
      </c>
      <c r="AB439" s="39"/>
      <c r="AC439" s="38">
        <f t="shared" si="163"/>
        <v>288.97767025689052</v>
      </c>
      <c r="AD439" s="22"/>
      <c r="AF439" s="38">
        <f t="shared" si="154"/>
        <v>270840486.94604194</v>
      </c>
      <c r="AG439" s="38">
        <f t="shared" si="155"/>
        <v>25846084.720323265</v>
      </c>
      <c r="AH439" s="104"/>
      <c r="AI439" s="104"/>
      <c r="AJ439" s="104"/>
      <c r="AK439" s="104"/>
    </row>
    <row r="440" spans="2:37" s="26" customFormat="1" ht="15" customHeight="1" x14ac:dyDescent="0.25">
      <c r="B440" s="41">
        <v>47088</v>
      </c>
      <c r="C440" s="42">
        <f t="shared" si="156"/>
        <v>2028</v>
      </c>
      <c r="D440" s="68">
        <f>'[1]IGP-DI'!C434</f>
        <v>0</v>
      </c>
      <c r="E440" s="48">
        <f t="shared" si="146"/>
        <v>1.5779894690415808</v>
      </c>
      <c r="F440" s="48">
        <f t="shared" si="157"/>
        <v>3453.5338571917277</v>
      </c>
      <c r="G440" s="44">
        <f>F440/F428-1</f>
        <v>0</v>
      </c>
      <c r="H440" s="46"/>
      <c r="I440" s="46">
        <f t="shared" si="148"/>
        <v>64531251.414981812</v>
      </c>
      <c r="J440" s="47">
        <f t="shared" si="147"/>
        <v>70229079.698196352</v>
      </c>
      <c r="K440" s="46">
        <f t="shared" si="151"/>
        <v>537760.42845818179</v>
      </c>
      <c r="L440" s="47">
        <f t="shared" si="151"/>
        <v>585242.33081830293</v>
      </c>
      <c r="M440" s="46">
        <f t="shared" si="164"/>
        <v>121433382.54192688</v>
      </c>
      <c r="N440" s="47">
        <f t="shared" si="158"/>
        <v>271442791.24268717</v>
      </c>
      <c r="O440" s="47">
        <f t="shared" si="165"/>
        <v>146151285.98818186</v>
      </c>
      <c r="P440" s="47">
        <f t="shared" si="159"/>
        <v>296686571.66636521</v>
      </c>
      <c r="Q440" s="46">
        <f t="shared" si="152"/>
        <v>24717903.446254984</v>
      </c>
      <c r="R440" s="47">
        <f t="shared" si="152"/>
        <v>25243780.423678041</v>
      </c>
      <c r="S440" s="47">
        <f t="shared" si="153"/>
        <v>386468.91169799073</v>
      </c>
      <c r="T440" s="47">
        <f t="shared" ref="T440" si="172">SUM(S429:S440)</f>
        <v>5263531.4803007599</v>
      </c>
      <c r="U440" s="47">
        <f>SUM(L429:L440)</f>
        <v>7493966.2371021463</v>
      </c>
      <c r="V440" s="47">
        <f t="shared" ref="V440" si="173">T440+U440</f>
        <v>12757497.717402905</v>
      </c>
      <c r="W440" s="49"/>
      <c r="X440" s="50"/>
      <c r="Y440" s="38">
        <f t="shared" si="160"/>
        <v>169.4618773172237</v>
      </c>
      <c r="Z440" s="38">
        <f t="shared" si="161"/>
        <v>111.90534903637847</v>
      </c>
      <c r="AA440" s="53">
        <f t="shared" si="162"/>
        <v>281.36722635360218</v>
      </c>
      <c r="AB440" s="54"/>
      <c r="AC440" s="38">
        <f t="shared" si="163"/>
        <v>281.36722635360218</v>
      </c>
      <c r="AD440" s="51"/>
      <c r="AF440" s="53">
        <f t="shared" si="154"/>
        <v>271442791.24268717</v>
      </c>
      <c r="AG440" s="38">
        <f t="shared" si="155"/>
        <v>25243780.423678041</v>
      </c>
      <c r="AH440" s="105"/>
      <c r="AI440" s="105"/>
      <c r="AJ440" s="105"/>
      <c r="AK440" s="105"/>
    </row>
    <row r="441" spans="2:37" s="2" customFormat="1" ht="15" customHeight="1" x14ac:dyDescent="0.25">
      <c r="B441" s="32">
        <v>47119</v>
      </c>
      <c r="C441" s="33">
        <f t="shared" si="156"/>
        <v>2029</v>
      </c>
      <c r="D441" s="34">
        <f>'[1]IGP-DI'!C435</f>
        <v>0</v>
      </c>
      <c r="E441" s="35">
        <f t="shared" si="146"/>
        <v>1.5851277374879209</v>
      </c>
      <c r="F441" s="35">
        <f t="shared" si="157"/>
        <v>3453.5338571917277</v>
      </c>
      <c r="G441" s="67"/>
      <c r="H441" s="37"/>
      <c r="I441" s="37">
        <f t="shared" si="148"/>
        <v>63117945.274981812</v>
      </c>
      <c r="J441" s="37">
        <f t="shared" si="147"/>
        <v>67998897.49274455</v>
      </c>
      <c r="K441" s="37">
        <f t="shared" si="151"/>
        <v>525982.87729151512</v>
      </c>
      <c r="L441" s="37">
        <f t="shared" si="151"/>
        <v>566657.47910620458</v>
      </c>
      <c r="M441" s="37">
        <f t="shared" si="164"/>
        <v>121971142.97038506</v>
      </c>
      <c r="N441" s="37">
        <f t="shared" si="158"/>
        <v>272028033.57350546</v>
      </c>
      <c r="O441" s="40">
        <f t="shared" si="165"/>
        <v>146151285.98818186</v>
      </c>
      <c r="P441" s="37">
        <f t="shared" si="159"/>
        <v>296686571.66636521</v>
      </c>
      <c r="Q441" s="37">
        <f t="shared" si="152"/>
        <v>24180143.0177968</v>
      </c>
      <c r="R441" s="37">
        <f t="shared" si="152"/>
        <v>24658538.092859745</v>
      </c>
      <c r="S441" s="37">
        <f t="shared" si="153"/>
        <v>377509.16149913415</v>
      </c>
      <c r="T441" s="37"/>
      <c r="U441" s="37"/>
      <c r="V441" s="37"/>
      <c r="W441" s="4"/>
      <c r="X441" s="20"/>
      <c r="Y441" s="38">
        <f t="shared" si="160"/>
        <v>164.08047598148849</v>
      </c>
      <c r="Z441" s="38">
        <f t="shared" si="161"/>
        <v>109.3109774247614</v>
      </c>
      <c r="AA441" s="38">
        <f t="shared" si="162"/>
        <v>273.39145340624987</v>
      </c>
      <c r="AB441" s="39"/>
      <c r="AC441" s="38">
        <f t="shared" si="163"/>
        <v>273.39145340624987</v>
      </c>
      <c r="AD441" s="22"/>
      <c r="AF441" s="38">
        <f t="shared" si="154"/>
        <v>272028033.57350546</v>
      </c>
      <c r="AG441" s="38">
        <f t="shared" si="155"/>
        <v>24658538.092859745</v>
      </c>
      <c r="AH441" s="104"/>
      <c r="AI441" s="104"/>
      <c r="AJ441" s="104"/>
      <c r="AK441" s="104"/>
    </row>
    <row r="442" spans="2:37" s="2" customFormat="1" ht="15" customHeight="1" x14ac:dyDescent="0.25">
      <c r="B442" s="32">
        <v>47150</v>
      </c>
      <c r="C442" s="33">
        <f t="shared" si="156"/>
        <v>2029</v>
      </c>
      <c r="D442" s="34">
        <f>'[1]IGP-DI'!C436</f>
        <v>0</v>
      </c>
      <c r="E442" s="35">
        <f t="shared" si="146"/>
        <v>1.584044371657046</v>
      </c>
      <c r="F442" s="35">
        <f t="shared" si="157"/>
        <v>3453.5338571917277</v>
      </c>
      <c r="G442" s="67"/>
      <c r="H442" s="37"/>
      <c r="I442" s="37">
        <f t="shared" si="148"/>
        <v>62997803.904981814</v>
      </c>
      <c r="J442" s="37">
        <f t="shared" si="147"/>
        <v>67808458.074737757</v>
      </c>
      <c r="K442" s="37">
        <f t="shared" si="151"/>
        <v>524981.69920818182</v>
      </c>
      <c r="L442" s="37">
        <f t="shared" si="151"/>
        <v>565070.48395614792</v>
      </c>
      <c r="M442" s="37">
        <f t="shared" si="164"/>
        <v>122497125.84767658</v>
      </c>
      <c r="N442" s="37">
        <f t="shared" si="158"/>
        <v>272594691.05261165</v>
      </c>
      <c r="O442" s="40">
        <f t="shared" si="165"/>
        <v>146151285.98818186</v>
      </c>
      <c r="P442" s="37">
        <f t="shared" si="159"/>
        <v>296686571.66636521</v>
      </c>
      <c r="Q442" s="37">
        <f t="shared" si="152"/>
        <v>23654160.140505284</v>
      </c>
      <c r="R442" s="37">
        <f t="shared" si="152"/>
        <v>24091880.613753557</v>
      </c>
      <c r="S442" s="37">
        <f t="shared" si="153"/>
        <v>368833.93553930591</v>
      </c>
      <c r="T442" s="37"/>
      <c r="U442" s="37"/>
      <c r="V442" s="37"/>
      <c r="W442" s="4"/>
      <c r="X442" s="20"/>
      <c r="Y442" s="38">
        <f t="shared" si="160"/>
        <v>163.62094808464977</v>
      </c>
      <c r="Z442" s="38">
        <f t="shared" si="161"/>
        <v>106.79899221814102</v>
      </c>
      <c r="AA442" s="38">
        <f t="shared" si="162"/>
        <v>270.41994030279079</v>
      </c>
      <c r="AB442" s="39"/>
      <c r="AC442" s="38">
        <f t="shared" si="163"/>
        <v>270.41994030279079</v>
      </c>
      <c r="AD442" s="22"/>
      <c r="AF442" s="38">
        <f t="shared" si="154"/>
        <v>272594691.05261165</v>
      </c>
      <c r="AG442" s="38">
        <f t="shared" si="155"/>
        <v>24091880.613753557</v>
      </c>
      <c r="AH442" s="104"/>
      <c r="AI442" s="104"/>
      <c r="AJ442" s="104"/>
      <c r="AK442" s="104"/>
    </row>
    <row r="443" spans="2:37" s="2" customFormat="1" ht="15" customHeight="1" x14ac:dyDescent="0.25">
      <c r="B443" s="32">
        <v>47178</v>
      </c>
      <c r="C443" s="33">
        <f t="shared" si="156"/>
        <v>2029</v>
      </c>
      <c r="D443" s="34">
        <f>'[1]IGP-DI'!C437</f>
        <v>0</v>
      </c>
      <c r="E443" s="35">
        <f t="shared" si="146"/>
        <v>1.5644595703733064</v>
      </c>
      <c r="F443" s="35">
        <f t="shared" si="157"/>
        <v>3453.5338571917277</v>
      </c>
      <c r="G443" s="67"/>
      <c r="H443" s="37"/>
      <c r="I443" s="37">
        <f t="shared" si="148"/>
        <v>62822625.154981814</v>
      </c>
      <c r="J443" s="37">
        <f t="shared" si="147"/>
        <v>67530967.161766335</v>
      </c>
      <c r="K443" s="37">
        <f t="shared" si="151"/>
        <v>523521.87629151513</v>
      </c>
      <c r="L443" s="37">
        <f t="shared" si="151"/>
        <v>562758.0596813861</v>
      </c>
      <c r="M443" s="37">
        <f t="shared" si="164"/>
        <v>123022107.54688476</v>
      </c>
      <c r="N443" s="37">
        <f t="shared" si="158"/>
        <v>273159761.53656781</v>
      </c>
      <c r="O443" s="40">
        <f t="shared" si="165"/>
        <v>146151285.98818186</v>
      </c>
      <c r="P443" s="37">
        <f t="shared" si="159"/>
        <v>296686571.66636521</v>
      </c>
      <c r="Q443" s="37">
        <f t="shared" si="152"/>
        <v>23129178.441297099</v>
      </c>
      <c r="R443" s="37">
        <f t="shared" si="152"/>
        <v>23526810.129797399</v>
      </c>
      <c r="S443" s="37">
        <f t="shared" si="153"/>
        <v>360183.00563491025</v>
      </c>
      <c r="T443" s="37"/>
      <c r="U443" s="37"/>
      <c r="V443" s="37"/>
      <c r="W443" s="4"/>
      <c r="X443" s="20"/>
      <c r="Y443" s="38">
        <f t="shared" si="160"/>
        <v>162.95136603612102</v>
      </c>
      <c r="Z443" s="38">
        <f t="shared" si="161"/>
        <v>104.29404214030099</v>
      </c>
      <c r="AA443" s="38">
        <f t="shared" si="162"/>
        <v>267.24540817642202</v>
      </c>
      <c r="AB443" s="39"/>
      <c r="AC443" s="38">
        <f t="shared" si="163"/>
        <v>267.24540817642202</v>
      </c>
      <c r="AD443" s="22"/>
      <c r="AF443" s="38">
        <f t="shared" si="154"/>
        <v>273159761.53656781</v>
      </c>
      <c r="AG443" s="38">
        <f t="shared" si="155"/>
        <v>23526810.129797399</v>
      </c>
      <c r="AH443" s="104"/>
      <c r="AI443" s="104"/>
      <c r="AJ443" s="104"/>
      <c r="AK443" s="104"/>
    </row>
    <row r="444" spans="2:37" s="2" customFormat="1" ht="15" customHeight="1" x14ac:dyDescent="0.25">
      <c r="B444" s="32">
        <v>47209</v>
      </c>
      <c r="C444" s="33">
        <f t="shared" si="156"/>
        <v>2029</v>
      </c>
      <c r="D444" s="34">
        <f>'[1]IGP-DI'!C438</f>
        <v>0</v>
      </c>
      <c r="E444" s="35">
        <f t="shared" si="146"/>
        <v>1.5478499614276944</v>
      </c>
      <c r="F444" s="35">
        <f t="shared" si="157"/>
        <v>3453.5338571917277</v>
      </c>
      <c r="G444" s="67"/>
      <c r="H444" s="37"/>
      <c r="I444" s="37">
        <f t="shared" si="148"/>
        <v>62209816.734981813</v>
      </c>
      <c r="J444" s="37">
        <f t="shared" si="147"/>
        <v>66572253.164291993</v>
      </c>
      <c r="K444" s="37">
        <f t="shared" si="151"/>
        <v>518415.13945818174</v>
      </c>
      <c r="L444" s="37">
        <f t="shared" si="151"/>
        <v>554768.77636909997</v>
      </c>
      <c r="M444" s="37">
        <f t="shared" si="164"/>
        <v>123545629.42317627</v>
      </c>
      <c r="N444" s="37">
        <f t="shared" si="158"/>
        <v>273722519.59624922</v>
      </c>
      <c r="O444" s="40">
        <f t="shared" si="165"/>
        <v>146151285.98818186</v>
      </c>
      <c r="P444" s="37">
        <f t="shared" si="159"/>
        <v>296686571.66636521</v>
      </c>
      <c r="Q444" s="37">
        <f t="shared" si="152"/>
        <v>22605656.565005586</v>
      </c>
      <c r="R444" s="37">
        <f t="shared" si="152"/>
        <v>22964052.070115983</v>
      </c>
      <c r="S444" s="37">
        <f t="shared" si="153"/>
        <v>351567.47772173164</v>
      </c>
      <c r="T444" s="37"/>
      <c r="U444" s="37"/>
      <c r="V444" s="37"/>
      <c r="W444" s="4"/>
      <c r="X444" s="20"/>
      <c r="Y444" s="38">
        <f t="shared" si="160"/>
        <v>160.63800133704646</v>
      </c>
      <c r="Z444" s="38">
        <f t="shared" si="161"/>
        <v>101.79934300907996</v>
      </c>
      <c r="AA444" s="38">
        <f t="shared" si="162"/>
        <v>262.43734434612645</v>
      </c>
      <c r="AB444" s="39"/>
      <c r="AC444" s="38">
        <f t="shared" si="163"/>
        <v>262.43734434612645</v>
      </c>
      <c r="AD444" s="22"/>
      <c r="AF444" s="38">
        <f t="shared" si="154"/>
        <v>273722519.59624922</v>
      </c>
      <c r="AG444" s="38">
        <f t="shared" si="155"/>
        <v>22964052.070115983</v>
      </c>
      <c r="AH444" s="104"/>
      <c r="AI444" s="104"/>
      <c r="AJ444" s="104"/>
      <c r="AK444" s="104"/>
    </row>
    <row r="445" spans="2:37" s="2" customFormat="1" ht="15" customHeight="1" x14ac:dyDescent="0.25">
      <c r="B445" s="32">
        <v>47239</v>
      </c>
      <c r="C445" s="33">
        <f t="shared" si="156"/>
        <v>2029</v>
      </c>
      <c r="D445" s="34">
        <f>'[1]IGP-DI'!C439</f>
        <v>0</v>
      </c>
      <c r="E445" s="35">
        <f t="shared" si="146"/>
        <v>1.5339928818709727</v>
      </c>
      <c r="F445" s="35">
        <f t="shared" si="157"/>
        <v>3453.5338571917277</v>
      </c>
      <c r="G445" s="67"/>
      <c r="H445" s="37"/>
      <c r="I445" s="37">
        <f t="shared" si="148"/>
        <v>61909195.404981814</v>
      </c>
      <c r="J445" s="37">
        <f t="shared" si="147"/>
        <v>66106936.450247154</v>
      </c>
      <c r="K445" s="37">
        <f t="shared" si="151"/>
        <v>515909.96170818177</v>
      </c>
      <c r="L445" s="37">
        <f t="shared" si="151"/>
        <v>550891.13708539295</v>
      </c>
      <c r="M445" s="37">
        <f t="shared" si="164"/>
        <v>124064044.56263445</v>
      </c>
      <c r="N445" s="37">
        <f t="shared" si="158"/>
        <v>274277288.37261832</v>
      </c>
      <c r="O445" s="40">
        <f t="shared" si="165"/>
        <v>146151285.98818186</v>
      </c>
      <c r="P445" s="37">
        <f t="shared" si="159"/>
        <v>296686571.66636521</v>
      </c>
      <c r="Q445" s="37">
        <f t="shared" si="152"/>
        <v>22087241.425547406</v>
      </c>
      <c r="R445" s="37">
        <f t="shared" si="152"/>
        <v>22409283.293746889</v>
      </c>
      <c r="S445" s="37">
        <f t="shared" si="153"/>
        <v>343074.26150573703</v>
      </c>
      <c r="T445" s="37"/>
      <c r="U445" s="37"/>
      <c r="V445" s="37"/>
      <c r="W445" s="4"/>
      <c r="X445" s="20"/>
      <c r="Y445" s="38">
        <f t="shared" si="160"/>
        <v>159.5151980161431</v>
      </c>
      <c r="Z445" s="38">
        <f t="shared" si="161"/>
        <v>99.340060266474694</v>
      </c>
      <c r="AA445" s="38">
        <f t="shared" si="162"/>
        <v>258.8552582826178</v>
      </c>
      <c r="AB445" s="39"/>
      <c r="AC445" s="38">
        <f t="shared" si="163"/>
        <v>258.8552582826178</v>
      </c>
      <c r="AD445" s="22"/>
      <c r="AF445" s="38">
        <f t="shared" si="154"/>
        <v>274277288.37261832</v>
      </c>
      <c r="AG445" s="38">
        <f t="shared" si="155"/>
        <v>22409283.293746889</v>
      </c>
      <c r="AH445" s="104"/>
      <c r="AI445" s="104"/>
      <c r="AJ445" s="104"/>
      <c r="AK445" s="104"/>
    </row>
    <row r="446" spans="2:37" s="2" customFormat="1" ht="15" customHeight="1" x14ac:dyDescent="0.25">
      <c r="B446" s="32">
        <v>47270</v>
      </c>
      <c r="C446" s="33">
        <f t="shared" si="156"/>
        <v>2029</v>
      </c>
      <c r="D446" s="34">
        <f>'[1]IGP-DI'!C440</f>
        <v>0</v>
      </c>
      <c r="E446" s="35">
        <f t="shared" si="146"/>
        <v>1.5278830034674966</v>
      </c>
      <c r="F446" s="35">
        <f t="shared" si="157"/>
        <v>3453.5338571917277</v>
      </c>
      <c r="G446" s="67"/>
      <c r="H446" s="37"/>
      <c r="I446" s="37">
        <f t="shared" si="148"/>
        <v>61696267.454981811</v>
      </c>
      <c r="J446" s="37">
        <f t="shared" si="147"/>
        <v>65780306.490595773</v>
      </c>
      <c r="K446" s="37">
        <f t="shared" si="151"/>
        <v>514135.56212484842</v>
      </c>
      <c r="L446" s="37">
        <f t="shared" si="151"/>
        <v>548169.22075496474</v>
      </c>
      <c r="M446" s="37">
        <f t="shared" si="164"/>
        <v>124579954.52434264</v>
      </c>
      <c r="N446" s="37">
        <f t="shared" si="158"/>
        <v>274828179.5097037</v>
      </c>
      <c r="O446" s="40">
        <f t="shared" si="165"/>
        <v>146151285.98818186</v>
      </c>
      <c r="P446" s="37">
        <f t="shared" si="159"/>
        <v>296686571.66636521</v>
      </c>
      <c r="Q446" s="37">
        <f t="shared" si="152"/>
        <v>21571331.463839218</v>
      </c>
      <c r="R446" s="37">
        <f t="shared" si="152"/>
        <v>21858392.15666151</v>
      </c>
      <c r="S446" s="37">
        <f t="shared" si="153"/>
        <v>334640.40989396506</v>
      </c>
      <c r="T446" s="37"/>
      <c r="U446" s="37"/>
      <c r="V446" s="37"/>
      <c r="W446" s="4"/>
      <c r="X446" s="20"/>
      <c r="Y446" s="38">
        <f t="shared" si="160"/>
        <v>158.72704407210111</v>
      </c>
      <c r="Z446" s="38">
        <f t="shared" si="161"/>
        <v>96.897967048187837</v>
      </c>
      <c r="AA446" s="38">
        <f t="shared" si="162"/>
        <v>255.62501112028895</v>
      </c>
      <c r="AB446" s="39"/>
      <c r="AC446" s="38">
        <f t="shared" si="163"/>
        <v>255.62501112028895</v>
      </c>
      <c r="AD446" s="22"/>
      <c r="AF446" s="38">
        <f t="shared" si="154"/>
        <v>274828179.5097037</v>
      </c>
      <c r="AG446" s="38">
        <f t="shared" si="155"/>
        <v>21858392.15666151</v>
      </c>
      <c r="AH446" s="104"/>
      <c r="AI446" s="104"/>
      <c r="AJ446" s="104"/>
      <c r="AK446" s="104"/>
    </row>
    <row r="447" spans="2:37" s="2" customFormat="1" ht="15" customHeight="1" x14ac:dyDescent="0.25">
      <c r="B447" s="32">
        <v>47300</v>
      </c>
      <c r="C447" s="33">
        <f t="shared" si="156"/>
        <v>2029</v>
      </c>
      <c r="D447" s="34">
        <f>'[1]IGP-DI'!C441</f>
        <v>0</v>
      </c>
      <c r="E447" s="35">
        <f t="shared" si="146"/>
        <v>1.5183041219981825</v>
      </c>
      <c r="F447" s="35">
        <f t="shared" si="157"/>
        <v>3453.5338571917277</v>
      </c>
      <c r="G447" s="67"/>
      <c r="H447" s="37"/>
      <c r="I447" s="37">
        <f t="shared" si="148"/>
        <v>61474806.49498181</v>
      </c>
      <c r="J447" s="37">
        <f t="shared" si="147"/>
        <v>65441940.053880177</v>
      </c>
      <c r="K447" s="37">
        <f t="shared" si="151"/>
        <v>512290.05412484839</v>
      </c>
      <c r="L447" s="37">
        <f t="shared" si="151"/>
        <v>545349.50044900144</v>
      </c>
      <c r="M447" s="37">
        <f t="shared" si="164"/>
        <v>125094090.08646749</v>
      </c>
      <c r="N447" s="37">
        <f t="shared" si="158"/>
        <v>275376348.73045868</v>
      </c>
      <c r="O447" s="40">
        <f t="shared" si="165"/>
        <v>146151285.98818186</v>
      </c>
      <c r="P447" s="37">
        <f t="shared" si="159"/>
        <v>296686571.66636521</v>
      </c>
      <c r="Q447" s="37">
        <f t="shared" si="152"/>
        <v>21057195.90171437</v>
      </c>
      <c r="R447" s="37">
        <f t="shared" si="152"/>
        <v>21310222.935906529</v>
      </c>
      <c r="S447" s="37">
        <f t="shared" si="153"/>
        <v>326248.22937995603</v>
      </c>
      <c r="T447" s="37"/>
      <c r="U447" s="37"/>
      <c r="V447" s="37"/>
      <c r="W447" s="4"/>
      <c r="X447" s="20"/>
      <c r="Y447" s="38">
        <f t="shared" si="160"/>
        <v>157.91057015797068</v>
      </c>
      <c r="Z447" s="38">
        <f t="shared" si="161"/>
        <v>94.467940049456388</v>
      </c>
      <c r="AA447" s="38">
        <f t="shared" si="162"/>
        <v>252.37851020742707</v>
      </c>
      <c r="AB447" s="39"/>
      <c r="AC447" s="38">
        <f t="shared" si="163"/>
        <v>252.37851020742707</v>
      </c>
      <c r="AD447" s="22"/>
      <c r="AF447" s="38">
        <f t="shared" si="154"/>
        <v>275376348.73045868</v>
      </c>
      <c r="AG447" s="38">
        <f t="shared" si="155"/>
        <v>21310222.935906529</v>
      </c>
      <c r="AH447" s="104"/>
      <c r="AI447" s="104"/>
      <c r="AJ447" s="104"/>
      <c r="AK447" s="104"/>
    </row>
    <row r="448" spans="2:37" s="2" customFormat="1" ht="15" customHeight="1" x14ac:dyDescent="0.25">
      <c r="B448" s="32">
        <v>47331</v>
      </c>
      <c r="C448" s="33">
        <f t="shared" si="156"/>
        <v>2029</v>
      </c>
      <c r="D448" s="34">
        <f>'[1]IGP-DI'!C442</f>
        <v>0</v>
      </c>
      <c r="E448" s="35">
        <f t="shared" si="146"/>
        <v>1.5184250718323722</v>
      </c>
      <c r="F448" s="35">
        <f t="shared" si="157"/>
        <v>3453.5338571917277</v>
      </c>
      <c r="G448" s="67"/>
      <c r="H448" s="37"/>
      <c r="I448" s="37">
        <f t="shared" si="148"/>
        <v>61288422.201981813</v>
      </c>
      <c r="J448" s="37">
        <f t="shared" si="147"/>
        <v>65158952.013542563</v>
      </c>
      <c r="K448" s="37">
        <f t="shared" si="151"/>
        <v>510736.85168318177</v>
      </c>
      <c r="L448" s="37">
        <f t="shared" si="151"/>
        <v>542991.26677952136</v>
      </c>
      <c r="M448" s="37">
        <f t="shared" si="164"/>
        <v>125606380.14059234</v>
      </c>
      <c r="N448" s="37">
        <f t="shared" si="158"/>
        <v>275921698.23090768</v>
      </c>
      <c r="O448" s="40">
        <f t="shared" si="165"/>
        <v>146151285.98818186</v>
      </c>
      <c r="P448" s="37">
        <f t="shared" si="159"/>
        <v>296686571.66636521</v>
      </c>
      <c r="Q448" s="37">
        <f t="shared" si="152"/>
        <v>20544905.847589523</v>
      </c>
      <c r="R448" s="37">
        <f t="shared" si="152"/>
        <v>20764873.435457528</v>
      </c>
      <c r="S448" s="37">
        <f t="shared" si="153"/>
        <v>317899.21729078895</v>
      </c>
      <c r="T448" s="37"/>
      <c r="U448" s="37"/>
      <c r="V448" s="37"/>
      <c r="W448" s="4"/>
      <c r="X448" s="20"/>
      <c r="Y448" s="38">
        <f t="shared" si="160"/>
        <v>157.22772361092751</v>
      </c>
      <c r="Z448" s="38">
        <f t="shared" si="161"/>
        <v>92.050412834027227</v>
      </c>
      <c r="AA448" s="38">
        <f t="shared" si="162"/>
        <v>249.27813644495473</v>
      </c>
      <c r="AB448" s="39"/>
      <c r="AC448" s="38">
        <f t="shared" si="163"/>
        <v>249.27813644495473</v>
      </c>
      <c r="AD448" s="22"/>
      <c r="AF448" s="38">
        <f t="shared" si="154"/>
        <v>275921698.23090768</v>
      </c>
      <c r="AG448" s="38">
        <f t="shared" si="155"/>
        <v>20764873.435457528</v>
      </c>
      <c r="AH448" s="104"/>
      <c r="AI448" s="104"/>
      <c r="AJ448" s="104"/>
      <c r="AK448" s="104"/>
    </row>
    <row r="449" spans="2:37" s="2" customFormat="1" ht="15" customHeight="1" x14ac:dyDescent="0.25">
      <c r="B449" s="32">
        <v>47362</v>
      </c>
      <c r="C449" s="33">
        <f t="shared" si="156"/>
        <v>2029</v>
      </c>
      <c r="D449" s="34">
        <f>'[1]IGP-DI'!C443</f>
        <v>0</v>
      </c>
      <c r="E449" s="35">
        <f t="shared" si="146"/>
        <v>1.5261576902104526</v>
      </c>
      <c r="F449" s="35">
        <f t="shared" si="157"/>
        <v>3453.5338571917277</v>
      </c>
      <c r="G449" s="67"/>
      <c r="H449" s="37"/>
      <c r="I449" s="37">
        <f t="shared" si="148"/>
        <v>61136145.421981812</v>
      </c>
      <c r="J449" s="37">
        <f t="shared" si="147"/>
        <v>64927731.132932663</v>
      </c>
      <c r="K449" s="37">
        <f t="shared" si="151"/>
        <v>509467.87851651508</v>
      </c>
      <c r="L449" s="37">
        <f t="shared" si="151"/>
        <v>541064.42610777216</v>
      </c>
      <c r="M449" s="37">
        <f t="shared" si="164"/>
        <v>126117116.99227552</v>
      </c>
      <c r="N449" s="37">
        <f t="shared" si="158"/>
        <v>276464689.49768722</v>
      </c>
      <c r="O449" s="40">
        <f t="shared" si="165"/>
        <v>146151285.98818186</v>
      </c>
      <c r="P449" s="37">
        <f t="shared" si="159"/>
        <v>296686571.66636521</v>
      </c>
      <c r="Q449" s="37">
        <f t="shared" si="152"/>
        <v>20034168.995906338</v>
      </c>
      <c r="R449" s="37">
        <f t="shared" si="152"/>
        <v>20221882.168677986</v>
      </c>
      <c r="S449" s="37">
        <f t="shared" si="153"/>
        <v>309586.30851041584</v>
      </c>
      <c r="T449" s="37"/>
      <c r="U449" s="37"/>
      <c r="V449" s="37"/>
      <c r="W449" s="4"/>
      <c r="X449" s="20"/>
      <c r="Y449" s="38">
        <f t="shared" si="160"/>
        <v>156.66979056280155</v>
      </c>
      <c r="Z449" s="38">
        <f t="shared" si="161"/>
        <v>89.643339637665733</v>
      </c>
      <c r="AA449" s="38">
        <f t="shared" si="162"/>
        <v>246.3131302004673</v>
      </c>
      <c r="AB449" s="39"/>
      <c r="AC449" s="38">
        <f t="shared" si="163"/>
        <v>246.3131302004673</v>
      </c>
      <c r="AD449" s="22"/>
      <c r="AF449" s="38">
        <f t="shared" si="154"/>
        <v>276464689.49768722</v>
      </c>
      <c r="AG449" s="38">
        <f t="shared" si="155"/>
        <v>20221882.168677986</v>
      </c>
      <c r="AH449" s="104"/>
      <c r="AI449" s="104"/>
      <c r="AJ449" s="104"/>
      <c r="AK449" s="104"/>
    </row>
    <row r="450" spans="2:37" s="2" customFormat="1" ht="15" customHeight="1" x14ac:dyDescent="0.25">
      <c r="B450" s="32">
        <v>47392</v>
      </c>
      <c r="C450" s="33">
        <f t="shared" si="156"/>
        <v>2029</v>
      </c>
      <c r="D450" s="34">
        <f>'[1]IGP-DI'!C444</f>
        <v>0</v>
      </c>
      <c r="E450" s="35">
        <f t="shared" ref="E450:E513" si="174">(1+D450)*E449/(1+D329)</f>
        <v>1.5185168397340818</v>
      </c>
      <c r="F450" s="35">
        <f t="shared" si="157"/>
        <v>3453.5338571917277</v>
      </c>
      <c r="G450" s="67"/>
      <c r="H450" s="37"/>
      <c r="I450" s="37">
        <f t="shared" si="148"/>
        <v>60929611.611981809</v>
      </c>
      <c r="J450" s="37">
        <f t="shared" ref="J450:J513" si="175">(H449+J449)*(1+D449)-(H329*E449)</f>
        <v>64612527.970512696</v>
      </c>
      <c r="K450" s="37">
        <f t="shared" si="151"/>
        <v>507746.76343318174</v>
      </c>
      <c r="L450" s="37">
        <f t="shared" si="151"/>
        <v>538437.7330876058</v>
      </c>
      <c r="M450" s="37">
        <f t="shared" si="164"/>
        <v>126626584.87079203</v>
      </c>
      <c r="N450" s="37">
        <f t="shared" si="158"/>
        <v>277005753.92379498</v>
      </c>
      <c r="O450" s="40">
        <f t="shared" si="165"/>
        <v>146151285.98818186</v>
      </c>
      <c r="P450" s="37">
        <f t="shared" si="159"/>
        <v>296686571.66636521</v>
      </c>
      <c r="Q450" s="37">
        <f t="shared" si="152"/>
        <v>19524701.117389828</v>
      </c>
      <c r="R450" s="37">
        <f t="shared" si="152"/>
        <v>19680817.742570221</v>
      </c>
      <c r="S450" s="37">
        <f t="shared" si="153"/>
        <v>301302.89864046505</v>
      </c>
      <c r="T450" s="37"/>
      <c r="U450" s="37"/>
      <c r="V450" s="37"/>
      <c r="W450" s="4"/>
      <c r="X450" s="20"/>
      <c r="Y450" s="38">
        <f t="shared" si="160"/>
        <v>155.90920933534477</v>
      </c>
      <c r="Z450" s="38">
        <f t="shared" si="161"/>
        <v>87.244808100845503</v>
      </c>
      <c r="AA450" s="38">
        <f t="shared" si="162"/>
        <v>243.15401743619026</v>
      </c>
      <c r="AB450" s="39"/>
      <c r="AC450" s="38">
        <f t="shared" si="163"/>
        <v>243.15401743619026</v>
      </c>
      <c r="AD450" s="22"/>
      <c r="AF450" s="38">
        <f t="shared" si="154"/>
        <v>277005753.92379498</v>
      </c>
      <c r="AG450" s="38">
        <f t="shared" si="155"/>
        <v>19680817.742570221</v>
      </c>
      <c r="AH450" s="104"/>
      <c r="AI450" s="104"/>
      <c r="AJ450" s="104"/>
      <c r="AK450" s="104"/>
    </row>
    <row r="451" spans="2:37" s="2" customFormat="1" ht="15" customHeight="1" x14ac:dyDescent="0.25">
      <c r="B451" s="32">
        <v>47423</v>
      </c>
      <c r="C451" s="33">
        <f t="shared" si="156"/>
        <v>2029</v>
      </c>
      <c r="D451" s="34">
        <f>'[1]IGP-DI'!C445</f>
        <v>0</v>
      </c>
      <c r="E451" s="35">
        <f t="shared" si="174"/>
        <v>1.5102173238930618</v>
      </c>
      <c r="F451" s="35">
        <f t="shared" si="157"/>
        <v>3453.5338571917277</v>
      </c>
      <c r="G451" s="67"/>
      <c r="H451" s="37"/>
      <c r="I451" s="37">
        <f t="shared" ref="I451:I514" si="176">I450+H450-H330</f>
        <v>58878199.881981805</v>
      </c>
      <c r="J451" s="37">
        <f t="shared" si="175"/>
        <v>61497424.713279672</v>
      </c>
      <c r="K451" s="37">
        <f t="shared" si="151"/>
        <v>490651.66568318172</v>
      </c>
      <c r="L451" s="37">
        <f t="shared" si="151"/>
        <v>512478.53927733056</v>
      </c>
      <c r="M451" s="37">
        <f t="shared" si="164"/>
        <v>127134331.63422522</v>
      </c>
      <c r="N451" s="37">
        <f t="shared" si="158"/>
        <v>277544191.65688258</v>
      </c>
      <c r="O451" s="40">
        <f t="shared" si="165"/>
        <v>146151285.98818186</v>
      </c>
      <c r="P451" s="37">
        <f t="shared" si="159"/>
        <v>296686571.66636521</v>
      </c>
      <c r="Q451" s="37">
        <f t="shared" si="152"/>
        <v>19016954.35395664</v>
      </c>
      <c r="R451" s="37">
        <f t="shared" si="152"/>
        <v>19142380.009482622</v>
      </c>
      <c r="S451" s="37">
        <f t="shared" si="153"/>
        <v>293059.7020498183</v>
      </c>
      <c r="T451" s="37"/>
      <c r="U451" s="37"/>
      <c r="V451" s="37"/>
      <c r="W451" s="4"/>
      <c r="X451" s="20"/>
      <c r="Y451" s="38">
        <f t="shared" si="160"/>
        <v>148.39250474123253</v>
      </c>
      <c r="Z451" s="38">
        <f t="shared" si="161"/>
        <v>84.857920659889643</v>
      </c>
      <c r="AA451" s="38">
        <f t="shared" si="162"/>
        <v>233.25042540112219</v>
      </c>
      <c r="AB451" s="39"/>
      <c r="AC451" s="38">
        <f t="shared" si="163"/>
        <v>233.25042540112219</v>
      </c>
      <c r="AD451" s="22"/>
      <c r="AF451" s="38">
        <f t="shared" si="154"/>
        <v>277544191.65688258</v>
      </c>
      <c r="AG451" s="38">
        <f t="shared" si="155"/>
        <v>19142380.009482622</v>
      </c>
      <c r="AH451" s="104"/>
      <c r="AI451" s="104"/>
      <c r="AJ451" s="104"/>
      <c r="AK451" s="104"/>
    </row>
    <row r="452" spans="2:37" s="26" customFormat="1" ht="15" customHeight="1" x14ac:dyDescent="0.25">
      <c r="B452" s="41">
        <v>47453</v>
      </c>
      <c r="C452" s="42">
        <f t="shared" si="156"/>
        <v>2029</v>
      </c>
      <c r="D452" s="68">
        <f>'[1]IGP-DI'!C446</f>
        <v>0</v>
      </c>
      <c r="E452" s="43">
        <f t="shared" si="174"/>
        <v>1.4974873486991116</v>
      </c>
      <c r="F452" s="43">
        <f t="shared" si="157"/>
        <v>3453.5338571917277</v>
      </c>
      <c r="G452" s="44">
        <f t="shared" ref="G452" si="177">F452/F440-1</f>
        <v>0</v>
      </c>
      <c r="H452" s="37"/>
      <c r="I452" s="37">
        <f t="shared" si="176"/>
        <v>58689603.411981806</v>
      </c>
      <c r="J452" s="40">
        <f t="shared" si="175"/>
        <v>61212603.057060592</v>
      </c>
      <c r="K452" s="37">
        <f t="shared" si="151"/>
        <v>489080.02843318169</v>
      </c>
      <c r="L452" s="40">
        <f t="shared" si="151"/>
        <v>510105.02547550492</v>
      </c>
      <c r="M452" s="37">
        <f t="shared" si="164"/>
        <v>127624983.2999084</v>
      </c>
      <c r="N452" s="40">
        <f t="shared" si="158"/>
        <v>278056670.1961599</v>
      </c>
      <c r="O452" s="40">
        <f t="shared" si="165"/>
        <v>146151285.98818186</v>
      </c>
      <c r="P452" s="40">
        <f t="shared" si="159"/>
        <v>296686571.66636521</v>
      </c>
      <c r="Q452" s="37">
        <f t="shared" si="152"/>
        <v>18526302.68827346</v>
      </c>
      <c r="R452" s="40">
        <f t="shared" si="152"/>
        <v>18629901.470205307</v>
      </c>
      <c r="S452" s="40">
        <f t="shared" si="153"/>
        <v>285213.92697100691</v>
      </c>
      <c r="T452" s="40">
        <f t="shared" ref="T452" si="178">SUM(S441:S452)</f>
        <v>3969118.5346372351</v>
      </c>
      <c r="U452" s="40">
        <f>SUM(L441:L452)</f>
        <v>6538741.6481299335</v>
      </c>
      <c r="V452" s="40">
        <f t="shared" ref="V452" si="179">T452+U452</f>
        <v>10507860.182767168</v>
      </c>
      <c r="W452" s="49"/>
      <c r="X452" s="50"/>
      <c r="Y452" s="38">
        <f t="shared" si="160"/>
        <v>147.70523370235654</v>
      </c>
      <c r="Z452" s="38">
        <f t="shared" si="161"/>
        <v>82.586109986172588</v>
      </c>
      <c r="AA452" s="53">
        <f t="shared" si="162"/>
        <v>230.29134368852914</v>
      </c>
      <c r="AB452" s="54"/>
      <c r="AC452" s="38">
        <f t="shared" si="163"/>
        <v>230.29134368852914</v>
      </c>
      <c r="AD452" s="51"/>
      <c r="AF452" s="53">
        <f t="shared" si="154"/>
        <v>278056670.1961599</v>
      </c>
      <c r="AG452" s="38">
        <f t="shared" si="155"/>
        <v>18629901.470205307</v>
      </c>
      <c r="AH452" s="105"/>
      <c r="AI452" s="105"/>
      <c r="AJ452" s="105"/>
      <c r="AK452" s="105"/>
    </row>
    <row r="453" spans="2:37" s="2" customFormat="1" ht="15" customHeight="1" x14ac:dyDescent="0.25">
      <c r="B453" s="32">
        <v>47484</v>
      </c>
      <c r="C453" s="33">
        <f t="shared" si="156"/>
        <v>2030</v>
      </c>
      <c r="D453" s="34">
        <f>'[1]IGP-DI'!C447</f>
        <v>0</v>
      </c>
      <c r="E453" s="45">
        <f t="shared" si="174"/>
        <v>1.4718547344568997</v>
      </c>
      <c r="F453" s="45">
        <f t="shared" si="157"/>
        <v>3453.5338571917277</v>
      </c>
      <c r="G453" s="67"/>
      <c r="H453" s="46"/>
      <c r="I453" s="46">
        <f t="shared" si="176"/>
        <v>57644829.781981803</v>
      </c>
      <c r="J453" s="46">
        <f t="shared" si="175"/>
        <v>59648067.763881147</v>
      </c>
      <c r="K453" s="46">
        <f t="shared" si="151"/>
        <v>480373.581516515</v>
      </c>
      <c r="L453" s="46">
        <f t="shared" si="151"/>
        <v>497067.23136567621</v>
      </c>
      <c r="M453" s="46">
        <f t="shared" si="164"/>
        <v>128114063.32834159</v>
      </c>
      <c r="N453" s="46">
        <f t="shared" si="158"/>
        <v>278566775.2216354</v>
      </c>
      <c r="O453" s="47">
        <f t="shared" si="165"/>
        <v>146151285.98818186</v>
      </c>
      <c r="P453" s="46">
        <f t="shared" si="159"/>
        <v>296686571.66636521</v>
      </c>
      <c r="Q453" s="46">
        <f t="shared" si="152"/>
        <v>18037222.659840271</v>
      </c>
      <c r="R453" s="46">
        <f t="shared" si="152"/>
        <v>18119796.444729805</v>
      </c>
      <c r="S453" s="46">
        <f t="shared" si="153"/>
        <v>277404.4891317251</v>
      </c>
      <c r="T453" s="46"/>
      <c r="U453" s="46"/>
      <c r="V453" s="46"/>
      <c r="W453" s="4"/>
      <c r="X453" s="20"/>
      <c r="Y453" s="38">
        <f t="shared" si="160"/>
        <v>143.93002991141105</v>
      </c>
      <c r="Z453" s="38">
        <f t="shared" si="161"/>
        <v>80.324821068150484</v>
      </c>
      <c r="AA453" s="38">
        <f t="shared" si="162"/>
        <v>224.25485097956152</v>
      </c>
      <c r="AB453" s="39"/>
      <c r="AC453" s="38">
        <f t="shared" si="163"/>
        <v>224.25485097956152</v>
      </c>
      <c r="AD453" s="22"/>
      <c r="AF453" s="38">
        <f t="shared" si="154"/>
        <v>278566775.2216354</v>
      </c>
      <c r="AG453" s="38">
        <f t="shared" si="155"/>
        <v>18119796.444729805</v>
      </c>
      <c r="AH453" s="104"/>
      <c r="AI453" s="104"/>
      <c r="AJ453" s="104"/>
      <c r="AK453" s="104"/>
    </row>
    <row r="454" spans="2:37" s="2" customFormat="1" ht="15" customHeight="1" x14ac:dyDescent="0.25">
      <c r="B454" s="32">
        <v>47515</v>
      </c>
      <c r="C454" s="33">
        <f t="shared" si="156"/>
        <v>2030</v>
      </c>
      <c r="D454" s="34">
        <f>'[1]IGP-DI'!C448</f>
        <v>0</v>
      </c>
      <c r="E454" s="45">
        <f t="shared" si="174"/>
        <v>1.4704862866111581</v>
      </c>
      <c r="F454" s="45">
        <f t="shared" si="157"/>
        <v>3453.5338571917277</v>
      </c>
      <c r="G454" s="67"/>
      <c r="H454" s="46"/>
      <c r="I454" s="46">
        <f t="shared" si="176"/>
        <v>57440968.571981803</v>
      </c>
      <c r="J454" s="46">
        <f t="shared" si="175"/>
        <v>59348013.676770538</v>
      </c>
      <c r="K454" s="46">
        <f t="shared" si="151"/>
        <v>478674.73809984833</v>
      </c>
      <c r="L454" s="46">
        <f t="shared" si="151"/>
        <v>494566.78063975449</v>
      </c>
      <c r="M454" s="46">
        <f t="shared" si="164"/>
        <v>128594436.90985811</v>
      </c>
      <c r="N454" s="46">
        <f t="shared" si="158"/>
        <v>279063842.45300108</v>
      </c>
      <c r="O454" s="47">
        <f t="shared" si="165"/>
        <v>146151285.98818186</v>
      </c>
      <c r="P454" s="46">
        <f t="shared" si="159"/>
        <v>296686571.66636521</v>
      </c>
      <c r="Q454" s="46">
        <f t="shared" si="152"/>
        <v>17556849.078323752</v>
      </c>
      <c r="R454" s="46">
        <f t="shared" si="152"/>
        <v>17622729.213364124</v>
      </c>
      <c r="S454" s="46">
        <f t="shared" si="153"/>
        <v>269794.65301674913</v>
      </c>
      <c r="T454" s="46"/>
      <c r="U454" s="46"/>
      <c r="V454" s="46"/>
      <c r="W454" s="4"/>
      <c r="X454" s="20"/>
      <c r="Y454" s="38">
        <f t="shared" si="160"/>
        <v>143.20600321026416</v>
      </c>
      <c r="Z454" s="38">
        <f t="shared" si="161"/>
        <v>78.121328521196276</v>
      </c>
      <c r="AA454" s="38">
        <f t="shared" si="162"/>
        <v>221.32733173146045</v>
      </c>
      <c r="AB454" s="39"/>
      <c r="AC454" s="38">
        <f t="shared" si="163"/>
        <v>221.32733173146045</v>
      </c>
      <c r="AD454" s="22"/>
      <c r="AF454" s="38">
        <f t="shared" si="154"/>
        <v>279063842.45300108</v>
      </c>
      <c r="AG454" s="38">
        <f t="shared" si="155"/>
        <v>17622729.213364124</v>
      </c>
      <c r="AH454" s="104"/>
      <c r="AI454" s="104"/>
      <c r="AJ454" s="104"/>
      <c r="AK454" s="104"/>
    </row>
    <row r="455" spans="2:37" s="2" customFormat="1" ht="15" customHeight="1" x14ac:dyDescent="0.25">
      <c r="B455" s="32">
        <v>47543</v>
      </c>
      <c r="C455" s="33">
        <f t="shared" si="156"/>
        <v>2030</v>
      </c>
      <c r="D455" s="34">
        <f>'[1]IGP-DI'!C449</f>
        <v>0</v>
      </c>
      <c r="E455" s="45">
        <f t="shared" si="174"/>
        <v>1.4703102764958587</v>
      </c>
      <c r="F455" s="45">
        <f t="shared" si="157"/>
        <v>3453.5338571917277</v>
      </c>
      <c r="G455" s="67"/>
      <c r="H455" s="46"/>
      <c r="I455" s="46">
        <f t="shared" si="176"/>
        <v>57303547.181981802</v>
      </c>
      <c r="J455" s="46">
        <f t="shared" si="175"/>
        <v>59145937.407288492</v>
      </c>
      <c r="K455" s="46">
        <f t="shared" si="151"/>
        <v>477529.55984984833</v>
      </c>
      <c r="L455" s="46">
        <f t="shared" si="151"/>
        <v>492882.81172740407</v>
      </c>
      <c r="M455" s="46">
        <f t="shared" si="164"/>
        <v>129073111.64795795</v>
      </c>
      <c r="N455" s="46">
        <f t="shared" si="158"/>
        <v>279558409.23364085</v>
      </c>
      <c r="O455" s="47">
        <f t="shared" si="165"/>
        <v>146151285.98818186</v>
      </c>
      <c r="P455" s="46">
        <f t="shared" si="159"/>
        <v>296686571.66636521</v>
      </c>
      <c r="Q455" s="46">
        <f t="shared" si="152"/>
        <v>17078174.340223908</v>
      </c>
      <c r="R455" s="46">
        <f t="shared" si="152"/>
        <v>17128162.432724357</v>
      </c>
      <c r="S455" s="46">
        <f t="shared" si="153"/>
        <v>262223.0974783976</v>
      </c>
      <c r="T455" s="46"/>
      <c r="U455" s="46"/>
      <c r="V455" s="46"/>
      <c r="W455" s="4"/>
      <c r="X455" s="20"/>
      <c r="Y455" s="38">
        <f t="shared" si="160"/>
        <v>142.71839573861777</v>
      </c>
      <c r="Z455" s="38">
        <f t="shared" si="161"/>
        <v>75.928920439664282</v>
      </c>
      <c r="AA455" s="38">
        <f t="shared" si="162"/>
        <v>218.64731617828204</v>
      </c>
      <c r="AB455" s="39"/>
      <c r="AC455" s="38">
        <f t="shared" si="163"/>
        <v>218.64731617828204</v>
      </c>
      <c r="AD455" s="22"/>
      <c r="AF455" s="38">
        <f t="shared" si="154"/>
        <v>279558409.23364085</v>
      </c>
      <c r="AG455" s="38">
        <f t="shared" si="155"/>
        <v>17128162.432724357</v>
      </c>
      <c r="AH455" s="104"/>
      <c r="AI455" s="104"/>
      <c r="AJ455" s="104"/>
      <c r="AK455" s="104"/>
    </row>
    <row r="456" spans="2:37" s="2" customFormat="1" ht="15" customHeight="1" x14ac:dyDescent="0.25">
      <c r="B456" s="32">
        <v>47574</v>
      </c>
      <c r="C456" s="33">
        <f t="shared" si="156"/>
        <v>2030</v>
      </c>
      <c r="D456" s="34">
        <f>'[1]IGP-DI'!C450</f>
        <v>0</v>
      </c>
      <c r="E456" s="45">
        <f t="shared" si="174"/>
        <v>1.4465206286734125</v>
      </c>
      <c r="F456" s="45">
        <f t="shared" si="157"/>
        <v>3453.5338571917277</v>
      </c>
      <c r="G456" s="67"/>
      <c r="H456" s="46"/>
      <c r="I456" s="46">
        <f t="shared" si="176"/>
        <v>57095054.971981801</v>
      </c>
      <c r="J456" s="46">
        <f t="shared" si="175"/>
        <v>58839389.168356158</v>
      </c>
      <c r="K456" s="46">
        <f t="shared" si="151"/>
        <v>475792.12476651499</v>
      </c>
      <c r="L456" s="46">
        <f t="shared" si="151"/>
        <v>490328.24306963466</v>
      </c>
      <c r="M456" s="46">
        <f t="shared" si="164"/>
        <v>129550641.20780779</v>
      </c>
      <c r="N456" s="46">
        <f t="shared" si="158"/>
        <v>280051292.04536825</v>
      </c>
      <c r="O456" s="47">
        <f t="shared" si="165"/>
        <v>146151285.98818186</v>
      </c>
      <c r="P456" s="46">
        <f t="shared" si="159"/>
        <v>296686571.66636521</v>
      </c>
      <c r="Q456" s="46">
        <f t="shared" si="152"/>
        <v>16600644.780374065</v>
      </c>
      <c r="R456" s="46">
        <f t="shared" si="152"/>
        <v>16635279.620996952</v>
      </c>
      <c r="S456" s="46">
        <f t="shared" si="153"/>
        <v>254677.32261243233</v>
      </c>
      <c r="T456" s="46"/>
      <c r="U456" s="46"/>
      <c r="V456" s="46"/>
      <c r="W456" s="4"/>
      <c r="X456" s="20"/>
      <c r="Y456" s="38">
        <f t="shared" si="160"/>
        <v>141.97869873160863</v>
      </c>
      <c r="Z456" s="38">
        <f t="shared" si="161"/>
        <v>73.743977370334946</v>
      </c>
      <c r="AA456" s="38">
        <f t="shared" si="162"/>
        <v>215.72267610194359</v>
      </c>
      <c r="AB456" s="69"/>
      <c r="AC456" s="38">
        <f t="shared" si="163"/>
        <v>215.72267610194359</v>
      </c>
      <c r="AD456" s="22"/>
      <c r="AF456" s="38">
        <f t="shared" si="154"/>
        <v>280051292.04536825</v>
      </c>
      <c r="AG456" s="38">
        <f t="shared" si="155"/>
        <v>16635279.620996952</v>
      </c>
      <c r="AH456" s="104"/>
      <c r="AI456" s="104"/>
      <c r="AJ456" s="104"/>
      <c r="AK456" s="104"/>
    </row>
    <row r="457" spans="2:37" s="2" customFormat="1" ht="15" customHeight="1" x14ac:dyDescent="0.25">
      <c r="B457" s="32">
        <v>47604</v>
      </c>
      <c r="C457" s="33">
        <f t="shared" si="156"/>
        <v>2030</v>
      </c>
      <c r="D457" s="34">
        <f>'[1]IGP-DI'!C451</f>
        <v>0</v>
      </c>
      <c r="E457" s="45">
        <f t="shared" si="174"/>
        <v>1.4458017723002252</v>
      </c>
      <c r="F457" s="45">
        <f t="shared" si="157"/>
        <v>3453.5338571917277</v>
      </c>
      <c r="G457" s="67"/>
      <c r="H457" s="46"/>
      <c r="I457" s="46">
        <f t="shared" si="176"/>
        <v>57075778.021981798</v>
      </c>
      <c r="J457" s="46">
        <f t="shared" si="175"/>
        <v>58811504.662523255</v>
      </c>
      <c r="K457" s="46">
        <f t="shared" ref="K457:L520" si="180">I457*$K$5</f>
        <v>475631.483516515</v>
      </c>
      <c r="L457" s="46">
        <f t="shared" si="180"/>
        <v>490095.87218769378</v>
      </c>
      <c r="M457" s="46">
        <f t="shared" si="164"/>
        <v>130026433.33257431</v>
      </c>
      <c r="N457" s="46">
        <f t="shared" si="158"/>
        <v>280541620.2884379</v>
      </c>
      <c r="O457" s="47">
        <f t="shared" si="165"/>
        <v>146151285.98818186</v>
      </c>
      <c r="P457" s="46">
        <f t="shared" si="159"/>
        <v>296686571.66636521</v>
      </c>
      <c r="Q457" s="46">
        <f t="shared" ref="Q457:R520" si="181">O457-M457</f>
        <v>16124852.655607551</v>
      </c>
      <c r="R457" s="46">
        <f t="shared" si="181"/>
        <v>16144951.377927303</v>
      </c>
      <c r="S457" s="46">
        <f t="shared" ref="S457:S520" si="182">$K$4*R457</f>
        <v>247170.65683997251</v>
      </c>
      <c r="T457" s="46"/>
      <c r="U457" s="46"/>
      <c r="V457" s="46"/>
      <c r="W457" s="4"/>
      <c r="X457" s="20"/>
      <c r="Y457" s="38">
        <f t="shared" si="160"/>
        <v>141.91141377320091</v>
      </c>
      <c r="Z457" s="38">
        <f t="shared" si="161"/>
        <v>71.570358670513102</v>
      </c>
      <c r="AA457" s="38">
        <f t="shared" si="162"/>
        <v>213.48177244371402</v>
      </c>
      <c r="AB457" s="69"/>
      <c r="AC457" s="38">
        <f t="shared" si="163"/>
        <v>213.48177244371402</v>
      </c>
      <c r="AD457" s="22"/>
      <c r="AF457" s="38">
        <f t="shared" ref="AF457:AF520" si="183">N457</f>
        <v>280541620.2884379</v>
      </c>
      <c r="AG457" s="38">
        <f t="shared" ref="AG457:AG520" si="184">P457-AF457</f>
        <v>16144951.377927303</v>
      </c>
      <c r="AH457" s="104"/>
      <c r="AI457" s="104"/>
      <c r="AJ457" s="104"/>
      <c r="AK457" s="104"/>
    </row>
    <row r="458" spans="2:37" s="2" customFormat="1" ht="15" customHeight="1" x14ac:dyDescent="0.25">
      <c r="B458" s="32">
        <v>47635</v>
      </c>
      <c r="C458" s="33">
        <f t="shared" ref="C458:C521" si="185">YEAR(B458)</f>
        <v>2030</v>
      </c>
      <c r="D458" s="34">
        <f>'[1]IGP-DI'!C452</f>
        <v>0</v>
      </c>
      <c r="E458" s="45">
        <f t="shared" si="174"/>
        <v>1.4304858813497709</v>
      </c>
      <c r="F458" s="45">
        <f t="shared" ref="F458:F521" si="186">(1+D458)*F457</f>
        <v>3453.5338571917277</v>
      </c>
      <c r="G458" s="67"/>
      <c r="H458" s="46"/>
      <c r="I458" s="46">
        <f t="shared" si="176"/>
        <v>57035346.291981801</v>
      </c>
      <c r="J458" s="46">
        <f t="shared" si="175"/>
        <v>58753048.395632088</v>
      </c>
      <c r="K458" s="46">
        <f t="shared" si="180"/>
        <v>475294.55243318167</v>
      </c>
      <c r="L458" s="46">
        <f t="shared" si="180"/>
        <v>489608.73663026741</v>
      </c>
      <c r="M458" s="46">
        <f t="shared" si="164"/>
        <v>130502064.81609082</v>
      </c>
      <c r="N458" s="46">
        <f t="shared" ref="N458:N521" si="187">(L457+N457)*(1+D457)</f>
        <v>281031716.16062558</v>
      </c>
      <c r="O458" s="47">
        <f t="shared" si="165"/>
        <v>146151285.98818186</v>
      </c>
      <c r="P458" s="46">
        <f t="shared" ref="P458:P521" si="188">(H457+P457)*(1+D457)</f>
        <v>296686571.66636521</v>
      </c>
      <c r="Q458" s="46">
        <f t="shared" si="181"/>
        <v>15649221.172091037</v>
      </c>
      <c r="R458" s="46">
        <f t="shared" si="181"/>
        <v>15654855.505739629</v>
      </c>
      <c r="S458" s="46">
        <f t="shared" si="182"/>
        <v>239667.5485426753</v>
      </c>
      <c r="T458" s="46"/>
      <c r="U458" s="46"/>
      <c r="V458" s="46"/>
      <c r="W458" s="4"/>
      <c r="X458" s="20"/>
      <c r="Y458" s="38">
        <f t="shared" ref="Y458:Y521" si="189">L458/F457</f>
        <v>141.77035954365803</v>
      </c>
      <c r="Z458" s="38">
        <f t="shared" ref="Z458:Z521" si="190">S458/F457</f>
        <v>69.397770067777216</v>
      </c>
      <c r="AA458" s="38">
        <f t="shared" ref="AA458:AA521" si="191">Y458+Z458</f>
        <v>211.16812961143523</v>
      </c>
      <c r="AB458" s="39"/>
      <c r="AC458" s="38">
        <f t="shared" ref="AC458:AC521" si="192">AA458-H458/F457</f>
        <v>211.16812961143523</v>
      </c>
      <c r="AD458" s="22"/>
      <c r="AF458" s="38">
        <f t="shared" si="183"/>
        <v>281031716.16062558</v>
      </c>
      <c r="AG458" s="38">
        <f t="shared" si="184"/>
        <v>15654855.505739629</v>
      </c>
      <c r="AH458" s="104"/>
      <c r="AI458" s="104"/>
      <c r="AJ458" s="104"/>
      <c r="AK458" s="104"/>
    </row>
    <row r="459" spans="2:37" s="2" customFormat="1" ht="15" customHeight="1" x14ac:dyDescent="0.25">
      <c r="B459" s="32">
        <v>47665</v>
      </c>
      <c r="C459" s="33">
        <f t="shared" si="185"/>
        <v>2030</v>
      </c>
      <c r="D459" s="34">
        <f>'[1]IGP-DI'!C453</f>
        <v>0</v>
      </c>
      <c r="E459" s="45">
        <f t="shared" si="174"/>
        <v>1.4079361097066954</v>
      </c>
      <c r="F459" s="45">
        <f t="shared" si="186"/>
        <v>3453.5338571917277</v>
      </c>
      <c r="G459" s="67"/>
      <c r="H459" s="46"/>
      <c r="I459" s="46">
        <f t="shared" si="176"/>
        <v>56967844.361981802</v>
      </c>
      <c r="J459" s="46">
        <f t="shared" si="175"/>
        <v>58656487.83780323</v>
      </c>
      <c r="K459" s="46">
        <f t="shared" si="180"/>
        <v>474732.03634984832</v>
      </c>
      <c r="L459" s="46">
        <f t="shared" si="180"/>
        <v>488804.06531502691</v>
      </c>
      <c r="M459" s="46">
        <f t="shared" ref="M459:M522" si="193">(K458+M458)</f>
        <v>130977359.368524</v>
      </c>
      <c r="N459" s="46">
        <f t="shared" si="187"/>
        <v>281521324.89725584</v>
      </c>
      <c r="O459" s="47">
        <f t="shared" ref="O459:O522" si="194">O458+H458</f>
        <v>146151285.98818186</v>
      </c>
      <c r="P459" s="46">
        <f t="shared" si="188"/>
        <v>296686571.66636521</v>
      </c>
      <c r="Q459" s="46">
        <f t="shared" si="181"/>
        <v>15173926.619657859</v>
      </c>
      <c r="R459" s="46">
        <f t="shared" si="181"/>
        <v>15165246.769109368</v>
      </c>
      <c r="S459" s="46">
        <f t="shared" si="182"/>
        <v>232171.89803282366</v>
      </c>
      <c r="T459" s="46"/>
      <c r="U459" s="46"/>
      <c r="V459" s="46"/>
      <c r="W459" s="4"/>
      <c r="X459" s="20"/>
      <c r="Y459" s="38">
        <f t="shared" si="189"/>
        <v>141.53736014405325</v>
      </c>
      <c r="Z459" s="38">
        <f t="shared" si="190"/>
        <v>67.22734093060734</v>
      </c>
      <c r="AA459" s="38">
        <f t="shared" si="191"/>
        <v>208.76470107466059</v>
      </c>
      <c r="AB459" s="39"/>
      <c r="AC459" s="38">
        <f t="shared" si="192"/>
        <v>208.76470107466059</v>
      </c>
      <c r="AD459" s="22"/>
      <c r="AF459" s="38">
        <f t="shared" si="183"/>
        <v>281521324.89725584</v>
      </c>
      <c r="AG459" s="38">
        <f t="shared" si="184"/>
        <v>15165246.769109368</v>
      </c>
      <c r="AH459" s="104"/>
      <c r="AI459" s="104"/>
      <c r="AJ459" s="104"/>
      <c r="AK459" s="104"/>
    </row>
    <row r="460" spans="2:37" s="2" customFormat="1" ht="15" customHeight="1" x14ac:dyDescent="0.25">
      <c r="B460" s="32">
        <v>47696</v>
      </c>
      <c r="C460" s="33">
        <f t="shared" si="185"/>
        <v>2030</v>
      </c>
      <c r="D460" s="34">
        <f>'[1]IGP-DI'!C454</f>
        <v>0</v>
      </c>
      <c r="E460" s="45">
        <f t="shared" si="174"/>
        <v>1.375762832510355</v>
      </c>
      <c r="F460" s="45">
        <f t="shared" si="186"/>
        <v>3453.5338571917277</v>
      </c>
      <c r="G460" s="67"/>
      <c r="H460" s="46"/>
      <c r="I460" s="46">
        <f t="shared" si="176"/>
        <v>54378173.051981799</v>
      </c>
      <c r="J460" s="46">
        <f t="shared" si="175"/>
        <v>55010396.088182792</v>
      </c>
      <c r="K460" s="46">
        <f t="shared" si="180"/>
        <v>453151.4420998483</v>
      </c>
      <c r="L460" s="46">
        <f t="shared" si="180"/>
        <v>458419.96740152326</v>
      </c>
      <c r="M460" s="46">
        <f t="shared" si="193"/>
        <v>131452091.40487385</v>
      </c>
      <c r="N460" s="46">
        <f t="shared" si="187"/>
        <v>282010128.96257085</v>
      </c>
      <c r="O460" s="47">
        <f t="shared" si="194"/>
        <v>146151285.98818186</v>
      </c>
      <c r="P460" s="46">
        <f t="shared" si="188"/>
        <v>296686571.66636521</v>
      </c>
      <c r="Q460" s="46">
        <f t="shared" si="181"/>
        <v>14699194.583308011</v>
      </c>
      <c r="R460" s="46">
        <f t="shared" si="181"/>
        <v>14676442.70379436</v>
      </c>
      <c r="S460" s="46">
        <f t="shared" si="182"/>
        <v>224688.56661473485</v>
      </c>
      <c r="T460" s="46"/>
      <c r="U460" s="46"/>
      <c r="V460" s="46"/>
      <c r="W460" s="4"/>
      <c r="X460" s="20"/>
      <c r="Y460" s="38">
        <f t="shared" si="189"/>
        <v>132.73938706200829</v>
      </c>
      <c r="Z460" s="38">
        <f t="shared" si="190"/>
        <v>65.060478890872204</v>
      </c>
      <c r="AA460" s="38">
        <f t="shared" si="191"/>
        <v>197.79986595288051</v>
      </c>
      <c r="AB460" s="39"/>
      <c r="AC460" s="38">
        <f t="shared" si="192"/>
        <v>197.79986595288051</v>
      </c>
      <c r="AD460" s="22"/>
      <c r="AF460" s="38">
        <f t="shared" si="183"/>
        <v>282010128.96257085</v>
      </c>
      <c r="AG460" s="38">
        <f t="shared" si="184"/>
        <v>14676442.70379436</v>
      </c>
      <c r="AH460" s="104"/>
      <c r="AI460" s="104"/>
      <c r="AJ460" s="104"/>
      <c r="AK460" s="104"/>
    </row>
    <row r="461" spans="2:37" s="2" customFormat="1" ht="15" customHeight="1" x14ac:dyDescent="0.25">
      <c r="B461" s="32">
        <v>47727</v>
      </c>
      <c r="C461" s="33">
        <f t="shared" si="185"/>
        <v>2030</v>
      </c>
      <c r="D461" s="34">
        <f>'[1]IGP-DI'!C455</f>
        <v>0</v>
      </c>
      <c r="E461" s="45">
        <f t="shared" si="174"/>
        <v>1.3244564299346016</v>
      </c>
      <c r="F461" s="45">
        <f t="shared" si="186"/>
        <v>3453.5338571917277</v>
      </c>
      <c r="G461" s="67"/>
      <c r="H461" s="46"/>
      <c r="I461" s="46">
        <f t="shared" si="176"/>
        <v>54253430.821981803</v>
      </c>
      <c r="J461" s="46">
        <f t="shared" si="175"/>
        <v>54838780.364504337</v>
      </c>
      <c r="K461" s="46">
        <f t="shared" si="180"/>
        <v>452111.923516515</v>
      </c>
      <c r="L461" s="46">
        <f t="shared" si="180"/>
        <v>456989.83637086948</v>
      </c>
      <c r="M461" s="46">
        <f t="shared" si="193"/>
        <v>131905242.8469737</v>
      </c>
      <c r="N461" s="46">
        <f t="shared" si="187"/>
        <v>282468548.92997235</v>
      </c>
      <c r="O461" s="47">
        <f t="shared" si="194"/>
        <v>146151285.98818186</v>
      </c>
      <c r="P461" s="46">
        <f t="shared" si="188"/>
        <v>296686571.66636521</v>
      </c>
      <c r="Q461" s="46">
        <f t="shared" si="181"/>
        <v>14246043.141208157</v>
      </c>
      <c r="R461" s="46">
        <f t="shared" si="181"/>
        <v>14218022.736392856</v>
      </c>
      <c r="S461" s="46">
        <f t="shared" si="182"/>
        <v>217670.39964731378</v>
      </c>
      <c r="T461" s="46"/>
      <c r="U461" s="46"/>
      <c r="V461" s="46"/>
      <c r="W461" s="4"/>
      <c r="X461" s="20"/>
      <c r="Y461" s="38">
        <f t="shared" si="189"/>
        <v>132.32528050050013</v>
      </c>
      <c r="Z461" s="38">
        <f t="shared" si="190"/>
        <v>63.028309160494068</v>
      </c>
      <c r="AA461" s="38">
        <f t="shared" si="191"/>
        <v>195.3535896609942</v>
      </c>
      <c r="AB461" s="39"/>
      <c r="AC461" s="38">
        <f t="shared" si="192"/>
        <v>195.3535896609942</v>
      </c>
      <c r="AD461" s="22"/>
      <c r="AF461" s="38">
        <f t="shared" si="183"/>
        <v>282468548.92997235</v>
      </c>
      <c r="AG461" s="38">
        <f t="shared" si="184"/>
        <v>14218022.736392856</v>
      </c>
      <c r="AH461" s="104"/>
      <c r="AI461" s="104"/>
      <c r="AJ461" s="104"/>
      <c r="AK461" s="104"/>
    </row>
    <row r="462" spans="2:37" s="2" customFormat="1" ht="15" customHeight="1" x14ac:dyDescent="0.25">
      <c r="B462" s="32">
        <v>47757</v>
      </c>
      <c r="C462" s="33">
        <f t="shared" si="185"/>
        <v>2030</v>
      </c>
      <c r="D462" s="34">
        <f>'[1]IGP-DI'!C456</f>
        <v>0</v>
      </c>
      <c r="E462" s="45">
        <f t="shared" si="174"/>
        <v>1.2821449239729605</v>
      </c>
      <c r="F462" s="45">
        <f t="shared" si="186"/>
        <v>3453.5338571917277</v>
      </c>
      <c r="G462" s="67"/>
      <c r="H462" s="46"/>
      <c r="I462" s="46">
        <f t="shared" si="176"/>
        <v>54236858.321981803</v>
      </c>
      <c r="J462" s="46">
        <f t="shared" si="175"/>
        <v>54816830.810319245</v>
      </c>
      <c r="K462" s="46">
        <f t="shared" si="180"/>
        <v>451973.81934984837</v>
      </c>
      <c r="L462" s="46">
        <f t="shared" si="180"/>
        <v>456806.92341932701</v>
      </c>
      <c r="M462" s="46">
        <f t="shared" si="193"/>
        <v>132357354.77049021</v>
      </c>
      <c r="N462" s="46">
        <f t="shared" si="187"/>
        <v>282925538.76634324</v>
      </c>
      <c r="O462" s="47">
        <f t="shared" si="194"/>
        <v>146151285.98818186</v>
      </c>
      <c r="P462" s="46">
        <f t="shared" si="188"/>
        <v>296686571.66636521</v>
      </c>
      <c r="Q462" s="46">
        <f t="shared" si="181"/>
        <v>13793931.217691645</v>
      </c>
      <c r="R462" s="46">
        <f t="shared" si="181"/>
        <v>13761032.90002197</v>
      </c>
      <c r="S462" s="46">
        <f t="shared" si="182"/>
        <v>210674.12722871674</v>
      </c>
      <c r="T462" s="46"/>
      <c r="U462" s="46"/>
      <c r="V462" s="46"/>
      <c r="W462" s="4"/>
      <c r="X462" s="20"/>
      <c r="Y462" s="38">
        <f t="shared" si="189"/>
        <v>132.27231650503745</v>
      </c>
      <c r="Z462" s="38">
        <f t="shared" si="190"/>
        <v>61.002479182302935</v>
      </c>
      <c r="AA462" s="38">
        <f t="shared" si="191"/>
        <v>193.27479568734037</v>
      </c>
      <c r="AB462" s="39"/>
      <c r="AC462" s="38">
        <f t="shared" si="192"/>
        <v>193.27479568734037</v>
      </c>
      <c r="AD462" s="22"/>
      <c r="AF462" s="38">
        <f t="shared" si="183"/>
        <v>282925538.76634324</v>
      </c>
      <c r="AG462" s="38">
        <f t="shared" si="184"/>
        <v>13761032.90002197</v>
      </c>
      <c r="AH462" s="104"/>
      <c r="AI462" s="104"/>
      <c r="AJ462" s="104"/>
      <c r="AK462" s="104"/>
    </row>
    <row r="463" spans="2:37" s="2" customFormat="1" ht="15" customHeight="1" x14ac:dyDescent="0.25">
      <c r="B463" s="32">
        <v>47788</v>
      </c>
      <c r="C463" s="33">
        <f t="shared" si="185"/>
        <v>2030</v>
      </c>
      <c r="D463" s="34">
        <f>'[1]IGP-DI'!C457</f>
        <v>0</v>
      </c>
      <c r="E463" s="45">
        <f t="shared" si="174"/>
        <v>1.2366271922612728</v>
      </c>
      <c r="F463" s="45">
        <f t="shared" si="186"/>
        <v>3453.5338571917277</v>
      </c>
      <c r="G463" s="67"/>
      <c r="H463" s="46"/>
      <c r="I463" s="46">
        <f t="shared" si="176"/>
        <v>53747049.461981803</v>
      </c>
      <c r="J463" s="46">
        <f t="shared" si="175"/>
        <v>54188824.866753265</v>
      </c>
      <c r="K463" s="46">
        <f t="shared" si="180"/>
        <v>447892.07884984836</v>
      </c>
      <c r="L463" s="46">
        <f t="shared" si="180"/>
        <v>451573.54055627721</v>
      </c>
      <c r="M463" s="46">
        <f t="shared" si="193"/>
        <v>132809328.58984007</v>
      </c>
      <c r="N463" s="46">
        <f t="shared" si="187"/>
        <v>283382345.68976259</v>
      </c>
      <c r="O463" s="47">
        <f t="shared" si="194"/>
        <v>146151285.98818186</v>
      </c>
      <c r="P463" s="46">
        <f t="shared" si="188"/>
        <v>296686571.66636521</v>
      </c>
      <c r="Q463" s="46">
        <f t="shared" si="181"/>
        <v>13341957.39834179</v>
      </c>
      <c r="R463" s="46">
        <f t="shared" si="181"/>
        <v>13304225.976602614</v>
      </c>
      <c r="S463" s="46">
        <f t="shared" si="182"/>
        <v>203680.65511055512</v>
      </c>
      <c r="T463" s="46"/>
      <c r="U463" s="46"/>
      <c r="V463" s="46"/>
      <c r="W463" s="4"/>
      <c r="X463" s="20"/>
      <c r="Y463" s="38">
        <f t="shared" si="189"/>
        <v>130.75694613965021</v>
      </c>
      <c r="Z463" s="38">
        <f t="shared" si="190"/>
        <v>58.977460054837827</v>
      </c>
      <c r="AA463" s="38">
        <f t="shared" si="191"/>
        <v>189.73440619448803</v>
      </c>
      <c r="AB463" s="39"/>
      <c r="AC463" s="38">
        <f t="shared" si="192"/>
        <v>189.73440619448803</v>
      </c>
      <c r="AD463" s="22"/>
      <c r="AF463" s="38">
        <f t="shared" si="183"/>
        <v>283382345.68976259</v>
      </c>
      <c r="AG463" s="38">
        <f t="shared" si="184"/>
        <v>13304225.976602614</v>
      </c>
      <c r="AH463" s="104"/>
      <c r="AI463" s="104"/>
      <c r="AJ463" s="104"/>
      <c r="AK463" s="104"/>
    </row>
    <row r="464" spans="2:37" s="2" customFormat="1" ht="15" customHeight="1" x14ac:dyDescent="0.25">
      <c r="B464" s="41">
        <v>47818</v>
      </c>
      <c r="C464" s="33">
        <f t="shared" si="185"/>
        <v>2030</v>
      </c>
      <c r="D464" s="34">
        <f>'[1]IGP-DI'!C458</f>
        <v>0</v>
      </c>
      <c r="E464" s="48">
        <f t="shared" si="174"/>
        <v>1.2048994156100359</v>
      </c>
      <c r="F464" s="48">
        <f t="shared" si="186"/>
        <v>3453.5338571917277</v>
      </c>
      <c r="G464" s="44">
        <f t="shared" ref="G464" si="195">F464/F452-1</f>
        <v>0</v>
      </c>
      <c r="H464" s="46"/>
      <c r="I464" s="46">
        <f t="shared" si="176"/>
        <v>53325792.671981804</v>
      </c>
      <c r="J464" s="47">
        <f t="shared" si="175"/>
        <v>53667887.265314572</v>
      </c>
      <c r="K464" s="46">
        <f t="shared" si="180"/>
        <v>444381.60559984838</v>
      </c>
      <c r="L464" s="47">
        <f t="shared" si="180"/>
        <v>447232.39387762145</v>
      </c>
      <c r="M464" s="46">
        <f t="shared" si="193"/>
        <v>133257220.66868992</v>
      </c>
      <c r="N464" s="47">
        <f t="shared" si="187"/>
        <v>283833919.23031884</v>
      </c>
      <c r="O464" s="47">
        <f t="shared" si="194"/>
        <v>146151285.98818186</v>
      </c>
      <c r="P464" s="47">
        <f t="shared" si="188"/>
        <v>296686571.66636521</v>
      </c>
      <c r="Q464" s="46">
        <f t="shared" si="181"/>
        <v>12894065.319491938</v>
      </c>
      <c r="R464" s="47">
        <f t="shared" si="181"/>
        <v>12852652.436046362</v>
      </c>
      <c r="S464" s="47">
        <f t="shared" si="182"/>
        <v>196767.30331295004</v>
      </c>
      <c r="T464" s="47">
        <f t="shared" ref="T464" si="196">SUM(S453:S464)</f>
        <v>2836590.7175690462</v>
      </c>
      <c r="U464" s="47">
        <f>SUM(L453:L464)</f>
        <v>5714376.4025610751</v>
      </c>
      <c r="V464" s="47">
        <f t="shared" ref="V464" si="197">T464+U464</f>
        <v>8550967.1201301217</v>
      </c>
      <c r="W464" s="4"/>
      <c r="X464" s="20"/>
      <c r="Y464" s="38">
        <f t="shared" si="189"/>
        <v>129.49993032391828</v>
      </c>
      <c r="Z464" s="38">
        <f t="shared" si="190"/>
        <v>56.975640445278032</v>
      </c>
      <c r="AA464" s="38">
        <f t="shared" si="191"/>
        <v>186.47557076919631</v>
      </c>
      <c r="AB464" s="39"/>
      <c r="AC464" s="38">
        <f t="shared" si="192"/>
        <v>186.47557076919631</v>
      </c>
      <c r="AD464" s="22"/>
      <c r="AF464" s="38">
        <f t="shared" si="183"/>
        <v>283833919.23031884</v>
      </c>
      <c r="AG464" s="38">
        <f t="shared" si="184"/>
        <v>12852652.436046362</v>
      </c>
      <c r="AH464" s="104"/>
      <c r="AI464" s="104"/>
      <c r="AJ464" s="104"/>
      <c r="AK464" s="104"/>
    </row>
    <row r="465" spans="2:37" s="2" customFormat="1" ht="15" customHeight="1" x14ac:dyDescent="0.25">
      <c r="B465" s="32">
        <v>47849</v>
      </c>
      <c r="C465" s="33">
        <f t="shared" si="185"/>
        <v>2031</v>
      </c>
      <c r="D465" s="34">
        <f>'[1]IGP-DI'!C459</f>
        <v>0</v>
      </c>
      <c r="E465" s="35">
        <f t="shared" si="174"/>
        <v>1.1958206778986364</v>
      </c>
      <c r="F465" s="35">
        <f>(1+D465)*F464</f>
        <v>3453.5338571917277</v>
      </c>
      <c r="G465" s="67"/>
      <c r="H465" s="37"/>
      <c r="I465" s="37">
        <f t="shared" si="176"/>
        <v>52205584.691481806</v>
      </c>
      <c r="J465" s="37">
        <f t="shared" si="175"/>
        <v>52318149.324248426</v>
      </c>
      <c r="K465" s="37">
        <f t="shared" si="180"/>
        <v>435046.53909568168</v>
      </c>
      <c r="L465" s="37">
        <f t="shared" si="180"/>
        <v>435984.57770207018</v>
      </c>
      <c r="M465" s="37">
        <f t="shared" si="193"/>
        <v>133701602.27428977</v>
      </c>
      <c r="N465" s="37">
        <f t="shared" si="187"/>
        <v>284281151.62419647</v>
      </c>
      <c r="O465" s="40">
        <f t="shared" si="194"/>
        <v>146151285.98818186</v>
      </c>
      <c r="P465" s="37">
        <f t="shared" si="188"/>
        <v>296686571.66636521</v>
      </c>
      <c r="Q465" s="37">
        <f t="shared" si="181"/>
        <v>12449683.713892087</v>
      </c>
      <c r="R465" s="37">
        <f t="shared" si="181"/>
        <v>12405420.042168736</v>
      </c>
      <c r="S465" s="37">
        <f t="shared" si="182"/>
        <v>189920.41217235636</v>
      </c>
      <c r="T465" s="37"/>
      <c r="U465" s="37"/>
      <c r="V465" s="37"/>
      <c r="W465" s="4"/>
      <c r="X465" s="20"/>
      <c r="Y465" s="38">
        <f t="shared" si="189"/>
        <v>126.24302981543519</v>
      </c>
      <c r="Z465" s="38">
        <f t="shared" si="190"/>
        <v>54.993065082266739</v>
      </c>
      <c r="AA465" s="38">
        <f t="shared" si="191"/>
        <v>181.23609489770195</v>
      </c>
      <c r="AB465" s="39"/>
      <c r="AC465" s="38">
        <f t="shared" si="192"/>
        <v>181.23609489770195</v>
      </c>
      <c r="AD465" s="22"/>
      <c r="AF465" s="38">
        <f t="shared" si="183"/>
        <v>284281151.62419647</v>
      </c>
      <c r="AG465" s="38">
        <f t="shared" si="184"/>
        <v>12405420.042168736</v>
      </c>
      <c r="AH465" s="104"/>
      <c r="AI465" s="104"/>
      <c r="AJ465" s="104"/>
      <c r="AK465" s="104"/>
    </row>
    <row r="466" spans="2:37" s="2" customFormat="1" ht="15" customHeight="1" x14ac:dyDescent="0.25">
      <c r="B466" s="32">
        <v>47880</v>
      </c>
      <c r="C466" s="33">
        <f t="shared" si="185"/>
        <v>2031</v>
      </c>
      <c r="D466" s="34">
        <f>'[1]IGP-DI'!C460</f>
        <v>0</v>
      </c>
      <c r="E466" s="35">
        <f t="shared" si="174"/>
        <v>1.1620210322736624</v>
      </c>
      <c r="F466" s="35">
        <f t="shared" si="186"/>
        <v>3453.5338571917277</v>
      </c>
      <c r="G466" s="67"/>
      <c r="H466" s="37"/>
      <c r="I466" s="37">
        <f t="shared" si="176"/>
        <v>52168459.911481805</v>
      </c>
      <c r="J466" s="37">
        <f t="shared" si="175"/>
        <v>52273754.744661987</v>
      </c>
      <c r="K466" s="37">
        <f t="shared" si="180"/>
        <v>434737.16592901503</v>
      </c>
      <c r="L466" s="37">
        <f t="shared" si="180"/>
        <v>435614.62287218322</v>
      </c>
      <c r="M466" s="37">
        <f t="shared" si="193"/>
        <v>134136648.81338546</v>
      </c>
      <c r="N466" s="37">
        <f t="shared" si="187"/>
        <v>284717136.20189852</v>
      </c>
      <c r="O466" s="40">
        <f t="shared" si="194"/>
        <v>146151285.98818186</v>
      </c>
      <c r="P466" s="37">
        <f t="shared" si="188"/>
        <v>296686571.66636521</v>
      </c>
      <c r="Q466" s="37">
        <f t="shared" si="181"/>
        <v>12014637.174796402</v>
      </c>
      <c r="R466" s="37">
        <f t="shared" si="181"/>
        <v>11969435.464466691</v>
      </c>
      <c r="S466" s="37">
        <f t="shared" si="182"/>
        <v>183245.71914168913</v>
      </c>
      <c r="T466" s="37"/>
      <c r="U466" s="37"/>
      <c r="V466" s="37"/>
      <c r="W466" s="4"/>
      <c r="X466" s="20"/>
      <c r="Y466" s="38">
        <f t="shared" si="189"/>
        <v>126.13590625875814</v>
      </c>
      <c r="Z466" s="38">
        <f t="shared" si="190"/>
        <v>53.060351141510758</v>
      </c>
      <c r="AA466" s="38">
        <f t="shared" si="191"/>
        <v>179.19625740026891</v>
      </c>
      <c r="AB466" s="39"/>
      <c r="AC466" s="38">
        <f t="shared" si="192"/>
        <v>179.19625740026891</v>
      </c>
      <c r="AD466" s="22"/>
      <c r="AF466" s="38">
        <f t="shared" si="183"/>
        <v>284717136.20189852</v>
      </c>
      <c r="AG466" s="38">
        <f t="shared" si="184"/>
        <v>11969435.464466691</v>
      </c>
      <c r="AH466" s="104"/>
      <c r="AI466" s="104"/>
      <c r="AJ466" s="104"/>
      <c r="AK466" s="104"/>
    </row>
    <row r="467" spans="2:37" s="2" customFormat="1" ht="15" customHeight="1" x14ac:dyDescent="0.25">
      <c r="B467" s="32">
        <v>47908</v>
      </c>
      <c r="C467" s="33">
        <f t="shared" si="185"/>
        <v>2031</v>
      </c>
      <c r="D467" s="34">
        <f>'[1]IGP-DI'!C461</f>
        <v>0</v>
      </c>
      <c r="E467" s="35">
        <f t="shared" si="174"/>
        <v>1.1314130215641074</v>
      </c>
      <c r="F467" s="35">
        <f t="shared" si="186"/>
        <v>3453.5338571917277</v>
      </c>
      <c r="G467" s="67"/>
      <c r="H467" s="37"/>
      <c r="I467" s="37">
        <f t="shared" si="176"/>
        <v>52028333.281481802</v>
      </c>
      <c r="J467" s="37">
        <f t="shared" si="175"/>
        <v>52110924.653420359</v>
      </c>
      <c r="K467" s="37">
        <f t="shared" si="180"/>
        <v>433569.44401234837</v>
      </c>
      <c r="L467" s="37">
        <f t="shared" si="180"/>
        <v>434257.70544516965</v>
      </c>
      <c r="M467" s="37">
        <f t="shared" si="193"/>
        <v>134571385.97931448</v>
      </c>
      <c r="N467" s="37">
        <f t="shared" si="187"/>
        <v>285152750.82477069</v>
      </c>
      <c r="O467" s="40">
        <f t="shared" si="194"/>
        <v>146151285.98818186</v>
      </c>
      <c r="P467" s="37">
        <f t="shared" si="188"/>
        <v>296686571.66636521</v>
      </c>
      <c r="Q467" s="37">
        <f t="shared" si="181"/>
        <v>11579900.008867383</v>
      </c>
      <c r="R467" s="37">
        <f t="shared" si="181"/>
        <v>11533820.841594517</v>
      </c>
      <c r="S467" s="37">
        <f t="shared" si="182"/>
        <v>176576.68992357605</v>
      </c>
      <c r="T467" s="37"/>
      <c r="U467" s="37"/>
      <c r="V467" s="37"/>
      <c r="W467" s="4"/>
      <c r="X467" s="20"/>
      <c r="Y467" s="38">
        <f t="shared" si="189"/>
        <v>125.74299931673183</v>
      </c>
      <c r="Z467" s="38">
        <f t="shared" si="190"/>
        <v>51.129277205685476</v>
      </c>
      <c r="AA467" s="38">
        <f t="shared" si="191"/>
        <v>176.87227652241731</v>
      </c>
      <c r="AB467" s="39"/>
      <c r="AC467" s="38">
        <f t="shared" si="192"/>
        <v>176.87227652241731</v>
      </c>
      <c r="AD467" s="22"/>
      <c r="AF467" s="38">
        <f t="shared" si="183"/>
        <v>285152750.82477069</v>
      </c>
      <c r="AG467" s="38">
        <f t="shared" si="184"/>
        <v>11533820.841594517</v>
      </c>
      <c r="AH467" s="104"/>
      <c r="AI467" s="104"/>
      <c r="AJ467" s="104"/>
      <c r="AK467" s="104"/>
    </row>
    <row r="468" spans="2:37" s="2" customFormat="1" ht="15" customHeight="1" x14ac:dyDescent="0.25">
      <c r="B468" s="32">
        <v>47939</v>
      </c>
      <c r="C468" s="33">
        <f t="shared" si="185"/>
        <v>2031</v>
      </c>
      <c r="D468" s="34">
        <f>'[1]IGP-DI'!C462</f>
        <v>0</v>
      </c>
      <c r="E468" s="35">
        <f t="shared" si="174"/>
        <v>1.1073748126898151</v>
      </c>
      <c r="F468" s="35">
        <f t="shared" si="186"/>
        <v>3453.5338571917277</v>
      </c>
      <c r="G468" s="67"/>
      <c r="H468" s="37"/>
      <c r="I468" s="37">
        <f t="shared" si="176"/>
        <v>51570134.061481804</v>
      </c>
      <c r="J468" s="37">
        <f t="shared" si="175"/>
        <v>51592512.089441843</v>
      </c>
      <c r="K468" s="37">
        <f t="shared" si="180"/>
        <v>429751.11717901501</v>
      </c>
      <c r="L468" s="37">
        <f t="shared" si="180"/>
        <v>429937.60074534867</v>
      </c>
      <c r="M468" s="37">
        <f t="shared" si="193"/>
        <v>135004955.42332682</v>
      </c>
      <c r="N468" s="37">
        <f t="shared" si="187"/>
        <v>285587008.53021586</v>
      </c>
      <c r="O468" s="40">
        <f t="shared" si="194"/>
        <v>146151285.98818186</v>
      </c>
      <c r="P468" s="37">
        <f t="shared" si="188"/>
        <v>296686571.66636521</v>
      </c>
      <c r="Q468" s="37">
        <f t="shared" si="181"/>
        <v>11146330.564855039</v>
      </c>
      <c r="R468" s="37">
        <f t="shared" si="181"/>
        <v>11099563.136149347</v>
      </c>
      <c r="S468" s="37">
        <f t="shared" si="182"/>
        <v>169928.43439278228</v>
      </c>
      <c r="T468" s="37"/>
      <c r="U468" s="37"/>
      <c r="V468" s="37"/>
      <c r="W468" s="4"/>
      <c r="X468" s="20"/>
      <c r="Y468" s="38">
        <f t="shared" si="189"/>
        <v>124.49207638432024</v>
      </c>
      <c r="Z468" s="38">
        <f t="shared" si="190"/>
        <v>49.204218467098258</v>
      </c>
      <c r="AA468" s="38">
        <f t="shared" si="191"/>
        <v>173.69629485141849</v>
      </c>
      <c r="AB468" s="39"/>
      <c r="AC468" s="38">
        <f t="shared" si="192"/>
        <v>173.69629485141849</v>
      </c>
      <c r="AD468" s="22"/>
      <c r="AF468" s="38">
        <f t="shared" si="183"/>
        <v>285587008.53021586</v>
      </c>
      <c r="AG468" s="38">
        <f t="shared" si="184"/>
        <v>11099563.136149347</v>
      </c>
      <c r="AH468" s="104"/>
      <c r="AI468" s="104"/>
      <c r="AJ468" s="104"/>
      <c r="AK468" s="104"/>
    </row>
    <row r="469" spans="2:37" s="2" customFormat="1" ht="15" customHeight="1" x14ac:dyDescent="0.25">
      <c r="B469" s="32">
        <v>47969</v>
      </c>
      <c r="C469" s="33">
        <f t="shared" si="185"/>
        <v>2031</v>
      </c>
      <c r="D469" s="34">
        <f>'[1]IGP-DI'!C463</f>
        <v>0</v>
      </c>
      <c r="E469" s="35">
        <f t="shared" si="174"/>
        <v>1.0833379879372274</v>
      </c>
      <c r="F469" s="35">
        <f t="shared" si="186"/>
        <v>3453.5338571917277</v>
      </c>
      <c r="G469" s="67"/>
      <c r="H469" s="37"/>
      <c r="I469" s="37">
        <f t="shared" si="176"/>
        <v>51425929.491481803</v>
      </c>
      <c r="J469" s="37">
        <f t="shared" si="175"/>
        <v>51432823.58074908</v>
      </c>
      <c r="K469" s="37">
        <f t="shared" si="180"/>
        <v>428549.41242901504</v>
      </c>
      <c r="L469" s="37">
        <f t="shared" si="180"/>
        <v>428606.86317290901</v>
      </c>
      <c r="M469" s="37">
        <f t="shared" si="193"/>
        <v>135434706.54050583</v>
      </c>
      <c r="N469" s="37">
        <f t="shared" si="187"/>
        <v>286016946.13096118</v>
      </c>
      <c r="O469" s="40">
        <f t="shared" si="194"/>
        <v>146151285.98818186</v>
      </c>
      <c r="P469" s="37">
        <f t="shared" si="188"/>
        <v>296686571.66636521</v>
      </c>
      <c r="Q469" s="37">
        <f t="shared" si="181"/>
        <v>10716579.447676033</v>
      </c>
      <c r="R469" s="37">
        <f t="shared" si="181"/>
        <v>10669625.535404027</v>
      </c>
      <c r="S469" s="37">
        <f t="shared" si="182"/>
        <v>163346.31737744657</v>
      </c>
      <c r="T469" s="37"/>
      <c r="U469" s="37"/>
      <c r="V469" s="37"/>
      <c r="W469" s="4"/>
      <c r="X469" s="20"/>
      <c r="Y469" s="38">
        <f t="shared" si="189"/>
        <v>124.10675004108242</v>
      </c>
      <c r="Z469" s="38">
        <f t="shared" si="190"/>
        <v>47.298310696242339</v>
      </c>
      <c r="AA469" s="38">
        <f t="shared" si="191"/>
        <v>171.40506073732476</v>
      </c>
      <c r="AB469" s="39"/>
      <c r="AC469" s="38">
        <f t="shared" si="192"/>
        <v>171.40506073732476</v>
      </c>
      <c r="AD469" s="22"/>
      <c r="AF469" s="38">
        <f t="shared" si="183"/>
        <v>286016946.13096118</v>
      </c>
      <c r="AG469" s="38">
        <f t="shared" si="184"/>
        <v>10669625.535404027</v>
      </c>
      <c r="AH469" s="104"/>
      <c r="AI469" s="104"/>
      <c r="AJ469" s="104"/>
      <c r="AK469" s="104"/>
    </row>
    <row r="470" spans="2:37" s="2" customFormat="1" ht="15" customHeight="1" x14ac:dyDescent="0.25">
      <c r="B470" s="32">
        <v>48000</v>
      </c>
      <c r="C470" s="33">
        <f t="shared" si="185"/>
        <v>2031</v>
      </c>
      <c r="D470" s="34">
        <f>'[1]IGP-DI'!C464</f>
        <v>0</v>
      </c>
      <c r="E470" s="35">
        <f t="shared" si="174"/>
        <v>1.047740310301593</v>
      </c>
      <c r="F470" s="35">
        <f t="shared" si="186"/>
        <v>3453.5338571917277</v>
      </c>
      <c r="G470" s="67"/>
      <c r="H470" s="37"/>
      <c r="I470" s="37">
        <f t="shared" si="176"/>
        <v>51200028.321481802</v>
      </c>
      <c r="J470" s="37">
        <f t="shared" si="175"/>
        <v>51188096.261768617</v>
      </c>
      <c r="K470" s="37">
        <f t="shared" si="180"/>
        <v>426666.90267901501</v>
      </c>
      <c r="L470" s="37">
        <f t="shared" si="180"/>
        <v>426567.46884807182</v>
      </c>
      <c r="M470" s="37">
        <f t="shared" si="193"/>
        <v>135863255.95293483</v>
      </c>
      <c r="N470" s="37">
        <f t="shared" si="187"/>
        <v>286445552.99413407</v>
      </c>
      <c r="O470" s="40">
        <f t="shared" si="194"/>
        <v>146151285.98818186</v>
      </c>
      <c r="P470" s="37">
        <f t="shared" si="188"/>
        <v>296686571.66636521</v>
      </c>
      <c r="Q470" s="37">
        <f t="shared" si="181"/>
        <v>10288030.035247028</v>
      </c>
      <c r="R470" s="37">
        <f t="shared" si="181"/>
        <v>10241018.672231138</v>
      </c>
      <c r="S470" s="37">
        <f t="shared" si="182"/>
        <v>156784.5732497189</v>
      </c>
      <c r="T470" s="37"/>
      <c r="U470" s="37"/>
      <c r="V470" s="37"/>
      <c r="W470" s="4"/>
      <c r="X470" s="20"/>
      <c r="Y470" s="38">
        <f t="shared" si="189"/>
        <v>123.51622612871645</v>
      </c>
      <c r="Z470" s="38">
        <f t="shared" si="190"/>
        <v>45.398302067670969</v>
      </c>
      <c r="AA470" s="38">
        <f t="shared" si="191"/>
        <v>168.91452819638744</v>
      </c>
      <c r="AB470" s="39"/>
      <c r="AC470" s="38">
        <f t="shared" si="192"/>
        <v>168.91452819638744</v>
      </c>
      <c r="AD470" s="22"/>
      <c r="AF470" s="38">
        <f t="shared" si="183"/>
        <v>286445552.99413407</v>
      </c>
      <c r="AG470" s="38">
        <f t="shared" si="184"/>
        <v>10241018.672231138</v>
      </c>
      <c r="AH470" s="104"/>
      <c r="AI470" s="104"/>
      <c r="AJ470" s="104"/>
      <c r="AK470" s="104"/>
    </row>
    <row r="471" spans="2:37" s="2" customFormat="1" ht="15" customHeight="1" x14ac:dyDescent="0.25">
      <c r="B471" s="32">
        <v>48030</v>
      </c>
      <c r="C471" s="33">
        <f t="shared" si="185"/>
        <v>2031</v>
      </c>
      <c r="D471" s="34">
        <f>'[1]IGP-DI'!C465</f>
        <v>0</v>
      </c>
      <c r="E471" s="35">
        <f t="shared" si="174"/>
        <v>1.0465738874589037</v>
      </c>
      <c r="F471" s="35">
        <f t="shared" si="186"/>
        <v>3453.5338571917277</v>
      </c>
      <c r="G471" s="67"/>
      <c r="H471" s="37"/>
      <c r="I471" s="37">
        <f t="shared" si="176"/>
        <v>50926330.5414818</v>
      </c>
      <c r="J471" s="37">
        <f t="shared" si="175"/>
        <v>50901332.064822562</v>
      </c>
      <c r="K471" s="37">
        <f t="shared" si="180"/>
        <v>424386.08784568164</v>
      </c>
      <c r="L471" s="37">
        <f t="shared" si="180"/>
        <v>424177.76720685465</v>
      </c>
      <c r="M471" s="37">
        <f t="shared" si="193"/>
        <v>136289922.85561386</v>
      </c>
      <c r="N471" s="37">
        <f t="shared" si="187"/>
        <v>286872120.46298212</v>
      </c>
      <c r="O471" s="40">
        <f t="shared" si="194"/>
        <v>146151285.98818186</v>
      </c>
      <c r="P471" s="37">
        <f t="shared" si="188"/>
        <v>296686571.66636521</v>
      </c>
      <c r="Q471" s="37">
        <f t="shared" si="181"/>
        <v>9861363.1325680017</v>
      </c>
      <c r="R471" s="37">
        <f t="shared" si="181"/>
        <v>9814451.2033830881</v>
      </c>
      <c r="S471" s="37">
        <f t="shared" si="182"/>
        <v>150254.05116924469</v>
      </c>
      <c r="T471" s="37"/>
      <c r="U471" s="37"/>
      <c r="V471" s="37"/>
      <c r="W471" s="4"/>
      <c r="X471" s="20"/>
      <c r="Y471" s="38">
        <f t="shared" si="189"/>
        <v>122.82426776373886</v>
      </c>
      <c r="Z471" s="38">
        <f t="shared" si="190"/>
        <v>43.507334047515357</v>
      </c>
      <c r="AA471" s="38">
        <f t="shared" si="191"/>
        <v>166.33160181125422</v>
      </c>
      <c r="AB471" s="39"/>
      <c r="AC471" s="38">
        <f t="shared" si="192"/>
        <v>166.33160181125422</v>
      </c>
      <c r="AD471" s="22"/>
      <c r="AF471" s="38">
        <f t="shared" si="183"/>
        <v>286872120.46298212</v>
      </c>
      <c r="AG471" s="38">
        <f t="shared" si="184"/>
        <v>9814451.2033830881</v>
      </c>
      <c r="AH471" s="104"/>
      <c r="AI471" s="104"/>
      <c r="AJ471" s="104"/>
      <c r="AK471" s="104"/>
    </row>
    <row r="472" spans="2:37" s="2" customFormat="1" ht="15" customHeight="1" x14ac:dyDescent="0.25">
      <c r="B472" s="32">
        <v>48061</v>
      </c>
      <c r="C472" s="33">
        <f t="shared" si="185"/>
        <v>2031</v>
      </c>
      <c r="D472" s="34">
        <f>'[1]IGP-DI'!C466</f>
        <v>0</v>
      </c>
      <c r="E472" s="35">
        <f t="shared" si="174"/>
        <v>1.0316587580427681</v>
      </c>
      <c r="F472" s="35">
        <f t="shared" si="186"/>
        <v>3453.5338571917277</v>
      </c>
      <c r="G472" s="67"/>
      <c r="H472" s="37"/>
      <c r="I472" s="37">
        <f t="shared" si="176"/>
        <v>45501393.071481802</v>
      </c>
      <c r="J472" s="37">
        <f t="shared" si="175"/>
        <v>45223734.167623192</v>
      </c>
      <c r="K472" s="37">
        <f t="shared" si="180"/>
        <v>379178.27559568168</v>
      </c>
      <c r="L472" s="37">
        <f t="shared" si="180"/>
        <v>376864.45139685995</v>
      </c>
      <c r="M472" s="37">
        <f t="shared" si="193"/>
        <v>136714308.94345954</v>
      </c>
      <c r="N472" s="37">
        <f t="shared" si="187"/>
        <v>287296298.23018897</v>
      </c>
      <c r="O472" s="40">
        <f t="shared" si="194"/>
        <v>146151285.98818186</v>
      </c>
      <c r="P472" s="37">
        <f t="shared" si="188"/>
        <v>296686571.66636521</v>
      </c>
      <c r="Q472" s="37">
        <f t="shared" si="181"/>
        <v>9436977.0447223186</v>
      </c>
      <c r="R472" s="37">
        <f t="shared" si="181"/>
        <v>9390273.4361762404</v>
      </c>
      <c r="S472" s="37">
        <f t="shared" si="182"/>
        <v>143760.11415554961</v>
      </c>
      <c r="T472" s="37"/>
      <c r="U472" s="37"/>
      <c r="V472" s="37"/>
      <c r="W472" s="4"/>
      <c r="X472" s="20"/>
      <c r="Y472" s="38">
        <f t="shared" si="189"/>
        <v>109.12429615017896</v>
      </c>
      <c r="Z472" s="38">
        <f t="shared" si="190"/>
        <v>41.626959543535342</v>
      </c>
      <c r="AA472" s="38">
        <f t="shared" si="191"/>
        <v>150.75125569371431</v>
      </c>
      <c r="AB472" s="39"/>
      <c r="AC472" s="38">
        <f t="shared" si="192"/>
        <v>150.75125569371431</v>
      </c>
      <c r="AD472" s="22"/>
      <c r="AF472" s="38">
        <f t="shared" si="183"/>
        <v>287296298.23018897</v>
      </c>
      <c r="AG472" s="38">
        <f t="shared" si="184"/>
        <v>9390273.4361762404</v>
      </c>
      <c r="AH472" s="104"/>
      <c r="AI472" s="104"/>
      <c r="AJ472" s="104"/>
      <c r="AK472" s="104"/>
    </row>
    <row r="473" spans="2:37" s="2" customFormat="1" ht="15" customHeight="1" x14ac:dyDescent="0.25">
      <c r="B473" s="32">
        <v>48092</v>
      </c>
      <c r="C473" s="33">
        <f t="shared" si="185"/>
        <v>2031</v>
      </c>
      <c r="D473" s="34">
        <f>'[1]IGP-DI'!C467</f>
        <v>0</v>
      </c>
      <c r="E473" s="35">
        <f t="shared" si="174"/>
        <v>1.0330739608670594</v>
      </c>
      <c r="F473" s="35">
        <f t="shared" si="186"/>
        <v>3453.5338571917277</v>
      </c>
      <c r="G473" s="67"/>
      <c r="H473" s="37"/>
      <c r="I473" s="37">
        <f t="shared" si="176"/>
        <v>45206320.461481802</v>
      </c>
      <c r="J473" s="37">
        <f t="shared" si="175"/>
        <v>44919319.925258152</v>
      </c>
      <c r="K473" s="37">
        <f t="shared" si="180"/>
        <v>376719.33717901504</v>
      </c>
      <c r="L473" s="37">
        <f t="shared" si="180"/>
        <v>374327.66604381794</v>
      </c>
      <c r="M473" s="37">
        <f t="shared" si="193"/>
        <v>137093487.21905524</v>
      </c>
      <c r="N473" s="37">
        <f t="shared" si="187"/>
        <v>287673162.68158585</v>
      </c>
      <c r="O473" s="40">
        <f t="shared" si="194"/>
        <v>146151285.98818186</v>
      </c>
      <c r="P473" s="37">
        <f t="shared" si="188"/>
        <v>296686571.66636521</v>
      </c>
      <c r="Q473" s="37">
        <f t="shared" si="181"/>
        <v>9057798.7691266239</v>
      </c>
      <c r="R473" s="37">
        <f t="shared" si="181"/>
        <v>9013408.9847793579</v>
      </c>
      <c r="S473" s="37">
        <f t="shared" si="182"/>
        <v>137990.51895449165</v>
      </c>
      <c r="T473" s="37"/>
      <c r="U473" s="37"/>
      <c r="V473" s="37"/>
      <c r="W473" s="4"/>
      <c r="X473" s="20"/>
      <c r="Y473" s="38">
        <f t="shared" si="189"/>
        <v>108.38974844978235</v>
      </c>
      <c r="Z473" s="38">
        <f t="shared" si="190"/>
        <v>39.956324350820147</v>
      </c>
      <c r="AA473" s="38">
        <f t="shared" si="191"/>
        <v>148.34607280060249</v>
      </c>
      <c r="AB473" s="39"/>
      <c r="AC473" s="38">
        <f t="shared" si="192"/>
        <v>148.34607280060249</v>
      </c>
      <c r="AD473" s="22"/>
      <c r="AF473" s="38">
        <f t="shared" si="183"/>
        <v>287673162.68158585</v>
      </c>
      <c r="AG473" s="38">
        <f t="shared" si="184"/>
        <v>9013408.9847793579</v>
      </c>
      <c r="AH473" s="104"/>
      <c r="AI473" s="104"/>
      <c r="AJ473" s="104"/>
      <c r="AK473" s="104"/>
    </row>
    <row r="474" spans="2:37" s="2" customFormat="1" ht="15" customHeight="1" x14ac:dyDescent="0.25">
      <c r="B474" s="32">
        <v>48122</v>
      </c>
      <c r="C474" s="33">
        <f t="shared" si="185"/>
        <v>2031</v>
      </c>
      <c r="D474" s="34">
        <f>'[1]IGP-DI'!C468</f>
        <v>0</v>
      </c>
      <c r="E474" s="35">
        <f t="shared" si="174"/>
        <v>1.0387396529206725</v>
      </c>
      <c r="F474" s="35">
        <f t="shared" si="186"/>
        <v>3453.5338571917277</v>
      </c>
      <c r="G474" s="67"/>
      <c r="H474" s="37"/>
      <c r="I474" s="37">
        <f t="shared" si="176"/>
        <v>44273421.311481804</v>
      </c>
      <c r="J474" s="37">
        <f t="shared" si="175"/>
        <v>43955566.105278142</v>
      </c>
      <c r="K474" s="37">
        <f t="shared" si="180"/>
        <v>368945.17759568169</v>
      </c>
      <c r="L474" s="37">
        <f t="shared" si="180"/>
        <v>366296.38421065116</v>
      </c>
      <c r="M474" s="37">
        <f t="shared" si="193"/>
        <v>137470206.55623424</v>
      </c>
      <c r="N474" s="37">
        <f t="shared" si="187"/>
        <v>288047490.34762967</v>
      </c>
      <c r="O474" s="40">
        <f t="shared" si="194"/>
        <v>146151285.98818186</v>
      </c>
      <c r="P474" s="37">
        <f t="shared" si="188"/>
        <v>296686571.66636521</v>
      </c>
      <c r="Q474" s="37">
        <f t="shared" si="181"/>
        <v>8681079.4319476187</v>
      </c>
      <c r="R474" s="37">
        <f t="shared" si="181"/>
        <v>8639081.3187355399</v>
      </c>
      <c r="S474" s="37">
        <f t="shared" si="182"/>
        <v>132259.76059396059</v>
      </c>
      <c r="T474" s="37"/>
      <c r="U474" s="37"/>
      <c r="V474" s="37"/>
      <c r="W474" s="4"/>
      <c r="X474" s="20"/>
      <c r="Y474" s="38">
        <f t="shared" si="189"/>
        <v>106.06422272301346</v>
      </c>
      <c r="Z474" s="38">
        <f t="shared" si="190"/>
        <v>38.296934694454919</v>
      </c>
      <c r="AA474" s="38">
        <f t="shared" si="191"/>
        <v>144.36115741746838</v>
      </c>
      <c r="AB474" s="39"/>
      <c r="AC474" s="38">
        <f t="shared" si="192"/>
        <v>144.36115741746838</v>
      </c>
      <c r="AD474" s="22"/>
      <c r="AF474" s="38">
        <f t="shared" si="183"/>
        <v>288047490.34762967</v>
      </c>
      <c r="AG474" s="38">
        <f t="shared" si="184"/>
        <v>8639081.3187355399</v>
      </c>
      <c r="AH474" s="104"/>
      <c r="AI474" s="104"/>
      <c r="AJ474" s="104"/>
      <c r="AK474" s="104"/>
    </row>
    <row r="475" spans="2:37" s="2" customFormat="1" ht="15" customHeight="1" x14ac:dyDescent="0.25">
      <c r="B475" s="32">
        <v>48153</v>
      </c>
      <c r="C475" s="33">
        <f t="shared" si="185"/>
        <v>2031</v>
      </c>
      <c r="D475" s="34">
        <f>'[1]IGP-DI'!C469</f>
        <v>0</v>
      </c>
      <c r="E475" s="35">
        <f t="shared" si="174"/>
        <v>1.0224174397323234</v>
      </c>
      <c r="F475" s="35">
        <f t="shared" si="186"/>
        <v>3453.5338571917277</v>
      </c>
      <c r="G475" s="67"/>
      <c r="H475" s="37"/>
      <c r="I475" s="37">
        <f t="shared" si="176"/>
        <v>43221325.201481804</v>
      </c>
      <c r="J475" s="37">
        <f t="shared" si="175"/>
        <v>42862712.15713755</v>
      </c>
      <c r="K475" s="37">
        <f t="shared" si="180"/>
        <v>360177.71001234837</v>
      </c>
      <c r="L475" s="37">
        <f t="shared" si="180"/>
        <v>357189.26797614625</v>
      </c>
      <c r="M475" s="37">
        <f t="shared" si="193"/>
        <v>137839151.73382992</v>
      </c>
      <c r="N475" s="37">
        <f t="shared" si="187"/>
        <v>288413786.73184031</v>
      </c>
      <c r="O475" s="40">
        <f t="shared" si="194"/>
        <v>146151285.98818186</v>
      </c>
      <c r="P475" s="37">
        <f t="shared" si="188"/>
        <v>296686571.66636521</v>
      </c>
      <c r="Q475" s="37">
        <f t="shared" si="181"/>
        <v>8312134.2543519437</v>
      </c>
      <c r="R475" s="37">
        <f t="shared" si="181"/>
        <v>8272784.9345248938</v>
      </c>
      <c r="S475" s="37">
        <f t="shared" si="182"/>
        <v>126651.9569057295</v>
      </c>
      <c r="T475" s="37"/>
      <c r="U475" s="37"/>
      <c r="V475" s="37"/>
      <c r="W475" s="4"/>
      <c r="X475" s="20"/>
      <c r="Y475" s="38">
        <f t="shared" si="189"/>
        <v>103.42718002672136</v>
      </c>
      <c r="Z475" s="38">
        <f t="shared" si="190"/>
        <v>36.673147605600043</v>
      </c>
      <c r="AA475" s="38">
        <f t="shared" si="191"/>
        <v>140.10032763232141</v>
      </c>
      <c r="AB475" s="39"/>
      <c r="AC475" s="38">
        <f t="shared" si="192"/>
        <v>140.10032763232141</v>
      </c>
      <c r="AD475" s="22"/>
      <c r="AF475" s="38">
        <f t="shared" si="183"/>
        <v>288413786.73184031</v>
      </c>
      <c r="AG475" s="38">
        <f t="shared" si="184"/>
        <v>8272784.9345248938</v>
      </c>
      <c r="AH475" s="104"/>
      <c r="AI475" s="104"/>
      <c r="AJ475" s="104"/>
      <c r="AK475" s="104"/>
    </row>
    <row r="476" spans="2:37" s="2" customFormat="1" ht="15" customHeight="1" x14ac:dyDescent="0.25">
      <c r="B476" s="41">
        <v>48183</v>
      </c>
      <c r="C476" s="33">
        <f t="shared" si="185"/>
        <v>2031</v>
      </c>
      <c r="D476" s="34">
        <f>'[1]IGP-DI'!C470</f>
        <v>0</v>
      </c>
      <c r="E476" s="43">
        <f t="shared" si="174"/>
        <v>1.0283891864538595</v>
      </c>
      <c r="F476" s="43">
        <f t="shared" si="186"/>
        <v>3453.5338571917277</v>
      </c>
      <c r="G476" s="44">
        <f t="shared" ref="G476" si="198">F476/F464-1</f>
        <v>0</v>
      </c>
      <c r="H476" s="37"/>
      <c r="I476" s="37">
        <f t="shared" si="176"/>
        <v>42727526.651481807</v>
      </c>
      <c r="J476" s="40">
        <f t="shared" si="175"/>
        <v>42357843.907903016</v>
      </c>
      <c r="K476" s="37">
        <f t="shared" si="180"/>
        <v>356062.7220956817</v>
      </c>
      <c r="L476" s="40">
        <f t="shared" si="180"/>
        <v>352982.03256585845</v>
      </c>
      <c r="M476" s="37">
        <f t="shared" si="193"/>
        <v>138199329.44384226</v>
      </c>
      <c r="N476" s="40">
        <f t="shared" si="187"/>
        <v>288770975.99981648</v>
      </c>
      <c r="O476" s="40">
        <f t="shared" si="194"/>
        <v>146151285.98818186</v>
      </c>
      <c r="P476" s="40">
        <f t="shared" si="188"/>
        <v>296686571.66636521</v>
      </c>
      <c r="Q476" s="37">
        <f t="shared" si="181"/>
        <v>7951956.5443395972</v>
      </c>
      <c r="R476" s="40">
        <f t="shared" si="181"/>
        <v>7915595.6665487289</v>
      </c>
      <c r="S476" s="40">
        <f t="shared" si="182"/>
        <v>121183.57834482784</v>
      </c>
      <c r="T476" s="40">
        <f t="shared" ref="T476" si="199">SUM(S465:S476)</f>
        <v>1851902.1263813733</v>
      </c>
      <c r="U476" s="40">
        <f>SUM(L465:L476)</f>
        <v>4842806.4081859412</v>
      </c>
      <c r="V476" s="40">
        <f t="shared" ref="V476" si="200">T476+U476</f>
        <v>6694708.5345673142</v>
      </c>
      <c r="W476" s="4"/>
      <c r="X476" s="20"/>
      <c r="Y476" s="38">
        <f t="shared" si="189"/>
        <v>102.20893935375777</v>
      </c>
      <c r="Z476" s="38">
        <f t="shared" si="190"/>
        <v>35.089732244110486</v>
      </c>
      <c r="AA476" s="38">
        <f t="shared" si="191"/>
        <v>137.29867159786826</v>
      </c>
      <c r="AB476" s="39"/>
      <c r="AC476" s="38">
        <f t="shared" si="192"/>
        <v>137.29867159786826</v>
      </c>
      <c r="AD476" s="22"/>
      <c r="AF476" s="38">
        <f t="shared" si="183"/>
        <v>288770975.99981648</v>
      </c>
      <c r="AG476" s="38">
        <f t="shared" si="184"/>
        <v>7915595.6665487289</v>
      </c>
      <c r="AH476" s="104"/>
      <c r="AI476" s="104"/>
      <c r="AJ476" s="104"/>
      <c r="AK476" s="104"/>
    </row>
    <row r="477" spans="2:37" s="2" customFormat="1" ht="15" customHeight="1" x14ac:dyDescent="0.25">
      <c r="B477" s="32">
        <v>48214</v>
      </c>
      <c r="C477" s="33">
        <f t="shared" si="185"/>
        <v>2032</v>
      </c>
      <c r="D477" s="34">
        <f>'[1]IGP-DI'!C471</f>
        <v>0</v>
      </c>
      <c r="E477" s="45">
        <f t="shared" si="174"/>
        <v>1.0156657531679245</v>
      </c>
      <c r="F477" s="45">
        <f t="shared" si="186"/>
        <v>3453.5338571917277</v>
      </c>
      <c r="G477" s="67"/>
      <c r="H477" s="46"/>
      <c r="I477" s="46">
        <f t="shared" si="176"/>
        <v>40208604.111481808</v>
      </c>
      <c r="J477" s="46">
        <f t="shared" si="175"/>
        <v>39767411.206252128</v>
      </c>
      <c r="K477" s="46">
        <f t="shared" si="180"/>
        <v>335071.70092901506</v>
      </c>
      <c r="L477" s="46">
        <f t="shared" si="180"/>
        <v>331395.09338543442</v>
      </c>
      <c r="M477" s="46">
        <f t="shared" si="193"/>
        <v>138555392.16593793</v>
      </c>
      <c r="N477" s="46">
        <f t="shared" si="187"/>
        <v>289123958.03238231</v>
      </c>
      <c r="O477" s="47">
        <f t="shared" si="194"/>
        <v>146151285.98818186</v>
      </c>
      <c r="P477" s="46">
        <f t="shared" si="188"/>
        <v>296686571.66636521</v>
      </c>
      <c r="Q477" s="46">
        <f t="shared" si="181"/>
        <v>7595893.8222439289</v>
      </c>
      <c r="R477" s="46">
        <f t="shared" si="181"/>
        <v>7562613.6339828968</v>
      </c>
      <c r="S477" s="46">
        <f t="shared" si="182"/>
        <v>115779.61033032608</v>
      </c>
      <c r="T477" s="46"/>
      <c r="U477" s="46"/>
      <c r="V477" s="46"/>
      <c r="W477" s="4"/>
      <c r="X477" s="20"/>
      <c r="Y477" s="38">
        <f t="shared" si="189"/>
        <v>95.958258146312588</v>
      </c>
      <c r="Z477" s="38">
        <f t="shared" si="190"/>
        <v>33.524967502265433</v>
      </c>
      <c r="AA477" s="38">
        <f t="shared" si="191"/>
        <v>129.48322564857801</v>
      </c>
      <c r="AB477" s="39"/>
      <c r="AC477" s="38">
        <f t="shared" si="192"/>
        <v>129.48322564857801</v>
      </c>
      <c r="AD477" s="22"/>
      <c r="AF477" s="38">
        <f t="shared" si="183"/>
        <v>289123958.03238231</v>
      </c>
      <c r="AG477" s="38">
        <f t="shared" si="184"/>
        <v>7562613.6339828968</v>
      </c>
      <c r="AH477" s="104"/>
      <c r="AI477" s="104"/>
      <c r="AJ477" s="104"/>
      <c r="AK477" s="104"/>
    </row>
    <row r="478" spans="2:37" s="2" customFormat="1" ht="15" customHeight="1" x14ac:dyDescent="0.25">
      <c r="B478" s="32">
        <v>48245</v>
      </c>
      <c r="C478" s="33">
        <f t="shared" si="185"/>
        <v>2032</v>
      </c>
      <c r="D478" s="34">
        <f>'[1]IGP-DI'!C472</f>
        <v>0</v>
      </c>
      <c r="E478" s="45">
        <f t="shared" si="174"/>
        <v>0.99562589269793456</v>
      </c>
      <c r="F478" s="45">
        <f t="shared" si="186"/>
        <v>3453.5338571917277</v>
      </c>
      <c r="G478" s="67"/>
      <c r="H478" s="46"/>
      <c r="I478" s="46">
        <f t="shared" si="176"/>
        <v>39860609.141481809</v>
      </c>
      <c r="J478" s="46">
        <f t="shared" si="175"/>
        <v>39413964.632948428</v>
      </c>
      <c r="K478" s="46">
        <f t="shared" si="180"/>
        <v>332171.74284568173</v>
      </c>
      <c r="L478" s="46">
        <f t="shared" si="180"/>
        <v>328449.70527457021</v>
      </c>
      <c r="M478" s="46">
        <f t="shared" si="193"/>
        <v>138890463.86686695</v>
      </c>
      <c r="N478" s="46">
        <f t="shared" si="187"/>
        <v>289455353.12576777</v>
      </c>
      <c r="O478" s="47">
        <f t="shared" si="194"/>
        <v>146151285.98818186</v>
      </c>
      <c r="P478" s="46">
        <f t="shared" si="188"/>
        <v>296686571.66636521</v>
      </c>
      <c r="Q478" s="46">
        <f t="shared" si="181"/>
        <v>7260822.121314913</v>
      </c>
      <c r="R478" s="46">
        <f t="shared" si="181"/>
        <v>7231218.5405974388</v>
      </c>
      <c r="S478" s="46">
        <f t="shared" si="182"/>
        <v>110706.12692438574</v>
      </c>
      <c r="T478" s="46"/>
      <c r="U478" s="46"/>
      <c r="V478" s="46"/>
      <c r="W478" s="4"/>
      <c r="X478" s="20"/>
      <c r="Y478" s="38">
        <f t="shared" si="189"/>
        <v>95.105396054131077</v>
      </c>
      <c r="Z478" s="38">
        <f t="shared" si="190"/>
        <v>32.055897379968769</v>
      </c>
      <c r="AA478" s="38">
        <f t="shared" si="191"/>
        <v>127.16129343409985</v>
      </c>
      <c r="AB478" s="39"/>
      <c r="AC478" s="38">
        <f t="shared" si="192"/>
        <v>127.16129343409985</v>
      </c>
      <c r="AD478" s="22"/>
      <c r="AF478" s="38">
        <f t="shared" si="183"/>
        <v>289455353.12576777</v>
      </c>
      <c r="AG478" s="38">
        <f t="shared" si="184"/>
        <v>7231218.5405974388</v>
      </c>
      <c r="AH478" s="104"/>
      <c r="AI478" s="104"/>
      <c r="AJ478" s="104"/>
      <c r="AK478" s="104"/>
    </row>
    <row r="479" spans="2:37" s="2" customFormat="1" ht="15" customHeight="1" x14ac:dyDescent="0.25">
      <c r="B479" s="32">
        <v>48274</v>
      </c>
      <c r="C479" s="33">
        <f t="shared" si="185"/>
        <v>2032</v>
      </c>
      <c r="D479" s="34">
        <f>'[1]IGP-DI'!C473</f>
        <v>0</v>
      </c>
      <c r="E479" s="45">
        <f t="shared" si="174"/>
        <v>0.98089216619627684</v>
      </c>
      <c r="F479" s="45">
        <f t="shared" si="186"/>
        <v>3453.5338571917277</v>
      </c>
      <c r="G479" s="67"/>
      <c r="H479" s="46"/>
      <c r="I479" s="46">
        <f t="shared" si="176"/>
        <v>39599039.171481811</v>
      </c>
      <c r="J479" s="46">
        <f t="shared" si="175"/>
        <v>39153538.79806421</v>
      </c>
      <c r="K479" s="46">
        <f t="shared" si="180"/>
        <v>329991.99309568177</v>
      </c>
      <c r="L479" s="46">
        <f t="shared" si="180"/>
        <v>326279.48998386844</v>
      </c>
      <c r="M479" s="46">
        <f t="shared" si="193"/>
        <v>139222635.60971263</v>
      </c>
      <c r="N479" s="46">
        <f t="shared" si="187"/>
        <v>289783802.83104235</v>
      </c>
      <c r="O479" s="47">
        <f t="shared" si="194"/>
        <v>146151285.98818186</v>
      </c>
      <c r="P479" s="46">
        <f t="shared" si="188"/>
        <v>296686571.66636521</v>
      </c>
      <c r="Q479" s="46">
        <f t="shared" si="181"/>
        <v>6928650.3784692287</v>
      </c>
      <c r="R479" s="46">
        <f t="shared" si="181"/>
        <v>6902768.8353228569</v>
      </c>
      <c r="S479" s="46">
        <f t="shared" si="182"/>
        <v>105677.73585083912</v>
      </c>
      <c r="T479" s="46"/>
      <c r="U479" s="46"/>
      <c r="V479" s="46"/>
      <c r="W479" s="4"/>
      <c r="X479" s="20"/>
      <c r="Y479" s="38">
        <f t="shared" si="189"/>
        <v>94.476991822279558</v>
      </c>
      <c r="Z479" s="38">
        <f t="shared" si="190"/>
        <v>30.599884124712744</v>
      </c>
      <c r="AA479" s="38">
        <f t="shared" si="191"/>
        <v>125.0768759469923</v>
      </c>
      <c r="AB479" s="39"/>
      <c r="AC479" s="38">
        <f t="shared" si="192"/>
        <v>125.0768759469923</v>
      </c>
      <c r="AD479" s="22"/>
      <c r="AF479" s="38">
        <f t="shared" si="183"/>
        <v>289783802.83104235</v>
      </c>
      <c r="AG479" s="38">
        <f t="shared" si="184"/>
        <v>6902768.8353228569</v>
      </c>
      <c r="AH479" s="104"/>
      <c r="AI479" s="104"/>
      <c r="AJ479" s="104"/>
      <c r="AK479" s="104"/>
    </row>
    <row r="480" spans="2:37" s="2" customFormat="1" ht="15" customHeight="1" x14ac:dyDescent="0.25">
      <c r="B480" s="32">
        <v>48305</v>
      </c>
      <c r="C480" s="33">
        <f t="shared" si="185"/>
        <v>2032</v>
      </c>
      <c r="D480" s="34">
        <f>'[1]IGP-DI'!C474</f>
        <v>0</v>
      </c>
      <c r="E480" s="45">
        <f t="shared" si="174"/>
        <v>0.95819296103146534</v>
      </c>
      <c r="F480" s="45">
        <f t="shared" si="186"/>
        <v>3453.5338571917277</v>
      </c>
      <c r="G480" s="67"/>
      <c r="H480" s="46"/>
      <c r="I480" s="46">
        <f t="shared" si="176"/>
        <v>39289230.341481812</v>
      </c>
      <c r="J480" s="46">
        <f t="shared" si="175"/>
        <v>38849649.743698776</v>
      </c>
      <c r="K480" s="46">
        <f t="shared" si="180"/>
        <v>327410.25284568174</v>
      </c>
      <c r="L480" s="46">
        <f t="shared" si="180"/>
        <v>323747.08119748981</v>
      </c>
      <c r="M480" s="46">
        <f t="shared" si="193"/>
        <v>139552627.60280833</v>
      </c>
      <c r="N480" s="46">
        <f t="shared" si="187"/>
        <v>290110082.32102621</v>
      </c>
      <c r="O480" s="47">
        <f t="shared" si="194"/>
        <v>146151285.98818186</v>
      </c>
      <c r="P480" s="46">
        <f t="shared" si="188"/>
        <v>296686571.66636521</v>
      </c>
      <c r="Q480" s="46">
        <f t="shared" si="181"/>
        <v>6598658.3853735328</v>
      </c>
      <c r="R480" s="46">
        <f t="shared" si="181"/>
        <v>6576489.3453390002</v>
      </c>
      <c r="S480" s="46">
        <f t="shared" si="182"/>
        <v>100682.56962426392</v>
      </c>
      <c r="T480" s="46"/>
      <c r="U480" s="46"/>
      <c r="V480" s="46"/>
      <c r="W480" s="4"/>
      <c r="X480" s="20"/>
      <c r="Y480" s="38">
        <f t="shared" si="189"/>
        <v>93.743711393855477</v>
      </c>
      <c r="Z480" s="38">
        <f t="shared" si="190"/>
        <v>29.153491405506262</v>
      </c>
      <c r="AA480" s="38">
        <f t="shared" si="191"/>
        <v>122.89720279936174</v>
      </c>
      <c r="AB480" s="39"/>
      <c r="AC480" s="38">
        <f t="shared" si="192"/>
        <v>122.89720279936174</v>
      </c>
      <c r="AD480" s="22"/>
      <c r="AF480" s="38">
        <f t="shared" si="183"/>
        <v>290110082.32102621</v>
      </c>
      <c r="AG480" s="38">
        <f t="shared" si="184"/>
        <v>6576489.3453390002</v>
      </c>
      <c r="AH480" s="104"/>
      <c r="AI480" s="104"/>
      <c r="AJ480" s="104"/>
      <c r="AK480" s="104"/>
    </row>
    <row r="481" spans="2:37" s="2" customFormat="1" ht="15" customHeight="1" x14ac:dyDescent="0.25">
      <c r="B481" s="32">
        <v>48335</v>
      </c>
      <c r="C481" s="33">
        <f t="shared" si="185"/>
        <v>2032</v>
      </c>
      <c r="D481" s="34">
        <f>'[1]IGP-DI'!C475</f>
        <v>0</v>
      </c>
      <c r="E481" s="45">
        <f t="shared" si="174"/>
        <v>0.95424868757908698</v>
      </c>
      <c r="F481" s="45">
        <f t="shared" si="186"/>
        <v>3453.5338571917277</v>
      </c>
      <c r="G481" s="67"/>
      <c r="H481" s="46"/>
      <c r="I481" s="46">
        <f t="shared" si="176"/>
        <v>36427825.381481811</v>
      </c>
      <c r="J481" s="46">
        <f t="shared" si="175"/>
        <v>36107871.652366258</v>
      </c>
      <c r="K481" s="46">
        <f t="shared" si="180"/>
        <v>303565.21151234844</v>
      </c>
      <c r="L481" s="46">
        <f t="shared" si="180"/>
        <v>300898.9304363855</v>
      </c>
      <c r="M481" s="46">
        <f t="shared" si="193"/>
        <v>139880037.855654</v>
      </c>
      <c r="N481" s="46">
        <f t="shared" si="187"/>
        <v>290433829.40222371</v>
      </c>
      <c r="O481" s="47">
        <f t="shared" si="194"/>
        <v>146151285.98818186</v>
      </c>
      <c r="P481" s="46">
        <f t="shared" si="188"/>
        <v>296686571.66636521</v>
      </c>
      <c r="Q481" s="46">
        <f t="shared" si="181"/>
        <v>6271248.132527858</v>
      </c>
      <c r="R481" s="46">
        <f t="shared" si="181"/>
        <v>6252742.2641415</v>
      </c>
      <c r="S481" s="46">
        <f t="shared" si="182"/>
        <v>95726.173235296723</v>
      </c>
      <c r="T481" s="46"/>
      <c r="U481" s="46"/>
      <c r="V481" s="46"/>
      <c r="W481" s="4"/>
      <c r="X481" s="20"/>
      <c r="Y481" s="38">
        <f t="shared" si="189"/>
        <v>87.127835683378592</v>
      </c>
      <c r="Z481" s="38">
        <f t="shared" si="190"/>
        <v>27.718324821386673</v>
      </c>
      <c r="AA481" s="38">
        <f t="shared" si="191"/>
        <v>114.84616050476527</v>
      </c>
      <c r="AB481" s="39"/>
      <c r="AC481" s="38">
        <f t="shared" si="192"/>
        <v>114.84616050476527</v>
      </c>
      <c r="AD481" s="22"/>
      <c r="AF481" s="38">
        <f t="shared" si="183"/>
        <v>290433829.40222371</v>
      </c>
      <c r="AG481" s="38">
        <f t="shared" si="184"/>
        <v>6252742.2641415</v>
      </c>
      <c r="AH481" s="104"/>
      <c r="AI481" s="104"/>
      <c r="AJ481" s="104"/>
      <c r="AK481" s="104"/>
    </row>
    <row r="482" spans="2:37" s="2" customFormat="1" ht="15" customHeight="1" x14ac:dyDescent="0.25">
      <c r="B482" s="32">
        <v>48366</v>
      </c>
      <c r="C482" s="33">
        <f t="shared" si="185"/>
        <v>2032</v>
      </c>
      <c r="D482" s="34">
        <f>'[1]IGP-DI'!C476</f>
        <v>0</v>
      </c>
      <c r="E482" s="45">
        <f t="shared" si="174"/>
        <v>0.94770784078070136</v>
      </c>
      <c r="F482" s="45">
        <f t="shared" si="186"/>
        <v>3453.5338571917277</v>
      </c>
      <c r="G482" s="67"/>
      <c r="H482" s="46"/>
      <c r="I482" s="46">
        <f t="shared" si="176"/>
        <v>36166341.981481813</v>
      </c>
      <c r="J482" s="46">
        <f t="shared" si="175"/>
        <v>35858351.461092539</v>
      </c>
      <c r="K482" s="46">
        <f t="shared" si="180"/>
        <v>301386.18317901512</v>
      </c>
      <c r="L482" s="46">
        <f t="shared" si="180"/>
        <v>298819.59550910449</v>
      </c>
      <c r="M482" s="46">
        <f t="shared" si="193"/>
        <v>140183603.06716636</v>
      </c>
      <c r="N482" s="46">
        <f t="shared" si="187"/>
        <v>290734728.33266008</v>
      </c>
      <c r="O482" s="47">
        <f t="shared" si="194"/>
        <v>146151285.98818186</v>
      </c>
      <c r="P482" s="46">
        <f t="shared" si="188"/>
        <v>296686571.66636521</v>
      </c>
      <c r="Q482" s="46">
        <f t="shared" si="181"/>
        <v>5967682.921015501</v>
      </c>
      <c r="R482" s="46">
        <f t="shared" si="181"/>
        <v>5951843.3337051272</v>
      </c>
      <c r="S482" s="46">
        <f t="shared" si="182"/>
        <v>91119.569936380401</v>
      </c>
      <c r="T482" s="46"/>
      <c r="U482" s="46"/>
      <c r="V482" s="46"/>
      <c r="W482" s="4"/>
      <c r="X482" s="20"/>
      <c r="Y482" s="38">
        <f t="shared" si="189"/>
        <v>86.525746631044285</v>
      </c>
      <c r="Z482" s="38">
        <f t="shared" si="190"/>
        <v>26.384443791286618</v>
      </c>
      <c r="AA482" s="38">
        <f t="shared" si="191"/>
        <v>112.9101904223309</v>
      </c>
      <c r="AB482" s="39"/>
      <c r="AC482" s="38">
        <f t="shared" si="192"/>
        <v>112.9101904223309</v>
      </c>
      <c r="AD482" s="22"/>
      <c r="AF482" s="38">
        <f t="shared" si="183"/>
        <v>290734728.33266008</v>
      </c>
      <c r="AG482" s="38">
        <f t="shared" si="184"/>
        <v>5951843.3337051272</v>
      </c>
      <c r="AH482" s="104"/>
      <c r="AI482" s="104"/>
      <c r="AJ482" s="104"/>
      <c r="AK482" s="104"/>
    </row>
    <row r="483" spans="2:37" s="2" customFormat="1" ht="15" customHeight="1" x14ac:dyDescent="0.25">
      <c r="B483" s="32">
        <v>48396</v>
      </c>
      <c r="C483" s="33">
        <f t="shared" si="185"/>
        <v>2032</v>
      </c>
      <c r="D483" s="34">
        <f>'[1]IGP-DI'!C477</f>
        <v>0</v>
      </c>
      <c r="E483" s="45">
        <f t="shared" si="174"/>
        <v>0.94182297110912983</v>
      </c>
      <c r="F483" s="45">
        <f t="shared" si="186"/>
        <v>3453.5338571917277</v>
      </c>
      <c r="G483" s="67"/>
      <c r="H483" s="46"/>
      <c r="I483" s="46">
        <f t="shared" si="176"/>
        <v>35972338.841481812</v>
      </c>
      <c r="J483" s="46">
        <f t="shared" si="175"/>
        <v>35674493.164178461</v>
      </c>
      <c r="K483" s="46">
        <f t="shared" si="180"/>
        <v>299769.49034568178</v>
      </c>
      <c r="L483" s="46">
        <f t="shared" si="180"/>
        <v>297287.44303482049</v>
      </c>
      <c r="M483" s="46">
        <f t="shared" si="193"/>
        <v>140484989.25034538</v>
      </c>
      <c r="N483" s="46">
        <f t="shared" si="187"/>
        <v>291033547.92816919</v>
      </c>
      <c r="O483" s="47">
        <f t="shared" si="194"/>
        <v>146151285.98818186</v>
      </c>
      <c r="P483" s="46">
        <f t="shared" si="188"/>
        <v>296686571.66636521</v>
      </c>
      <c r="Q483" s="46">
        <f t="shared" si="181"/>
        <v>5666296.7378364801</v>
      </c>
      <c r="R483" s="46">
        <f t="shared" si="181"/>
        <v>5653023.7381960154</v>
      </c>
      <c r="S483" s="46">
        <f t="shared" si="182"/>
        <v>86544.800154192038</v>
      </c>
      <c r="T483" s="46"/>
      <c r="U483" s="46"/>
      <c r="V483" s="46"/>
      <c r="W483" s="4"/>
      <c r="X483" s="20"/>
      <c r="Y483" s="38">
        <f t="shared" si="189"/>
        <v>86.082098895814056</v>
      </c>
      <c r="Z483" s="38">
        <f t="shared" si="190"/>
        <v>25.059780425771393</v>
      </c>
      <c r="AA483" s="38">
        <f t="shared" si="191"/>
        <v>111.14187932158545</v>
      </c>
      <c r="AB483" s="39"/>
      <c r="AC483" s="38">
        <f t="shared" si="192"/>
        <v>111.14187932158545</v>
      </c>
      <c r="AD483" s="22"/>
      <c r="AF483" s="38">
        <f t="shared" si="183"/>
        <v>291033547.92816919</v>
      </c>
      <c r="AG483" s="38">
        <f t="shared" si="184"/>
        <v>5653023.7381960154</v>
      </c>
      <c r="AH483" s="104"/>
      <c r="AI483" s="104"/>
      <c r="AJ483" s="104"/>
      <c r="AK483" s="104"/>
    </row>
    <row r="484" spans="2:37" s="2" customFormat="1" ht="15" customHeight="1" x14ac:dyDescent="0.25">
      <c r="B484" s="32">
        <v>48427</v>
      </c>
      <c r="C484" s="33">
        <f t="shared" si="185"/>
        <v>2032</v>
      </c>
      <c r="D484" s="34">
        <f>'[1]IGP-DI'!C478</f>
        <v>0</v>
      </c>
      <c r="E484" s="45">
        <f t="shared" si="174"/>
        <v>0.94537063482426498</v>
      </c>
      <c r="F484" s="45">
        <f t="shared" si="186"/>
        <v>3453.5338571917277</v>
      </c>
      <c r="G484" s="67"/>
      <c r="H484" s="46"/>
      <c r="I484" s="46">
        <f t="shared" si="176"/>
        <v>35904380.811481811</v>
      </c>
      <c r="J484" s="46">
        <f t="shared" si="175"/>
        <v>35610488.730453141</v>
      </c>
      <c r="K484" s="46">
        <f t="shared" si="180"/>
        <v>299203.17342901509</v>
      </c>
      <c r="L484" s="46">
        <f t="shared" si="180"/>
        <v>296754.07275377616</v>
      </c>
      <c r="M484" s="46">
        <f t="shared" si="193"/>
        <v>140784758.74069107</v>
      </c>
      <c r="N484" s="46">
        <f t="shared" si="187"/>
        <v>291330835.37120402</v>
      </c>
      <c r="O484" s="47">
        <f t="shared" si="194"/>
        <v>146151285.98818186</v>
      </c>
      <c r="P484" s="46">
        <f t="shared" si="188"/>
        <v>296686571.66636521</v>
      </c>
      <c r="Q484" s="46">
        <f t="shared" si="181"/>
        <v>5366527.2474907935</v>
      </c>
      <c r="R484" s="46">
        <f t="shared" si="181"/>
        <v>5355736.2951611876</v>
      </c>
      <c r="S484" s="46">
        <f t="shared" si="182"/>
        <v>81993.486815109834</v>
      </c>
      <c r="T484" s="46"/>
      <c r="U484" s="46"/>
      <c r="V484" s="46"/>
      <c r="W484" s="4"/>
      <c r="X484" s="20"/>
      <c r="Y484" s="38">
        <f t="shared" si="189"/>
        <v>85.927657010168829</v>
      </c>
      <c r="Z484" s="38">
        <f t="shared" si="190"/>
        <v>23.741909072170955</v>
      </c>
      <c r="AA484" s="38">
        <f t="shared" si="191"/>
        <v>109.66956608233978</v>
      </c>
      <c r="AB484" s="39"/>
      <c r="AC484" s="38">
        <f t="shared" si="192"/>
        <v>109.66956608233978</v>
      </c>
      <c r="AD484" s="22"/>
      <c r="AF484" s="38">
        <f t="shared" si="183"/>
        <v>291330835.37120402</v>
      </c>
      <c r="AG484" s="38">
        <f t="shared" si="184"/>
        <v>5355736.2951611876</v>
      </c>
      <c r="AH484" s="104"/>
      <c r="AI484" s="104"/>
      <c r="AJ484" s="104"/>
      <c r="AK484" s="104"/>
    </row>
    <row r="485" spans="2:37" s="2" customFormat="1" ht="15" customHeight="1" x14ac:dyDescent="0.25">
      <c r="B485" s="32">
        <v>48458</v>
      </c>
      <c r="C485" s="33">
        <f t="shared" si="185"/>
        <v>2032</v>
      </c>
      <c r="D485" s="34">
        <f>'[1]IGP-DI'!C479</f>
        <v>0</v>
      </c>
      <c r="E485" s="45">
        <f t="shared" si="174"/>
        <v>0.95063011842236589</v>
      </c>
      <c r="F485" s="45">
        <f t="shared" si="186"/>
        <v>3453.5338571917277</v>
      </c>
      <c r="G485" s="67"/>
      <c r="H485" s="46"/>
      <c r="I485" s="46">
        <f t="shared" si="176"/>
        <v>35852135.201481812</v>
      </c>
      <c r="J485" s="46">
        <f t="shared" si="175"/>
        <v>35561097.264960662</v>
      </c>
      <c r="K485" s="46">
        <f t="shared" si="180"/>
        <v>298767.79334568174</v>
      </c>
      <c r="L485" s="46">
        <f t="shared" si="180"/>
        <v>296342.4772080055</v>
      </c>
      <c r="M485" s="46">
        <f t="shared" si="193"/>
        <v>141083961.91412008</v>
      </c>
      <c r="N485" s="46">
        <f t="shared" si="187"/>
        <v>291627589.44395781</v>
      </c>
      <c r="O485" s="47">
        <f t="shared" si="194"/>
        <v>146151285.98818186</v>
      </c>
      <c r="P485" s="46">
        <f t="shared" si="188"/>
        <v>296686571.66636521</v>
      </c>
      <c r="Q485" s="46">
        <f t="shared" si="181"/>
        <v>5067324.0740617812</v>
      </c>
      <c r="R485" s="46">
        <f t="shared" si="181"/>
        <v>5058982.2224074006</v>
      </c>
      <c r="S485" s="46">
        <f t="shared" si="182"/>
        <v>77450.339092610651</v>
      </c>
      <c r="T485" s="46"/>
      <c r="U485" s="46"/>
      <c r="V485" s="46"/>
      <c r="W485" s="4"/>
      <c r="X485" s="20"/>
      <c r="Y485" s="38">
        <f t="shared" si="189"/>
        <v>85.80847603126702</v>
      </c>
      <c r="Z485" s="38">
        <f t="shared" si="190"/>
        <v>22.42640214206271</v>
      </c>
      <c r="AA485" s="38">
        <f t="shared" si="191"/>
        <v>108.23487817332973</v>
      </c>
      <c r="AB485" s="39"/>
      <c r="AC485" s="38">
        <f t="shared" si="192"/>
        <v>108.23487817332973</v>
      </c>
      <c r="AD485" s="22"/>
      <c r="AF485" s="38">
        <f t="shared" si="183"/>
        <v>291627589.44395781</v>
      </c>
      <c r="AG485" s="38">
        <f t="shared" si="184"/>
        <v>5058982.2224074006</v>
      </c>
      <c r="AH485" s="104"/>
      <c r="AI485" s="104"/>
      <c r="AJ485" s="104"/>
      <c r="AK485" s="104"/>
    </row>
    <row r="486" spans="2:37" s="2" customFormat="1" ht="15" customHeight="1" x14ac:dyDescent="0.25">
      <c r="B486" s="32">
        <v>48488</v>
      </c>
      <c r="C486" s="33">
        <f t="shared" si="185"/>
        <v>2032</v>
      </c>
      <c r="D486" s="34">
        <f>'[1]IGP-DI'!C480</f>
        <v>0</v>
      </c>
      <c r="E486" s="45">
        <f t="shared" si="174"/>
        <v>0.96233497067838047</v>
      </c>
      <c r="F486" s="45">
        <f t="shared" si="186"/>
        <v>3453.5338571917277</v>
      </c>
      <c r="G486" s="67"/>
      <c r="H486" s="46"/>
      <c r="I486" s="46">
        <f t="shared" si="176"/>
        <v>34801057.921481811</v>
      </c>
      <c r="J486" s="46">
        <f t="shared" si="175"/>
        <v>34561911.545803204</v>
      </c>
      <c r="K486" s="46">
        <f t="shared" si="180"/>
        <v>290008.8160123484</v>
      </c>
      <c r="L486" s="46">
        <f t="shared" si="180"/>
        <v>288015.92954836006</v>
      </c>
      <c r="M486" s="46">
        <f t="shared" si="193"/>
        <v>141382729.70746577</v>
      </c>
      <c r="N486" s="46">
        <f t="shared" si="187"/>
        <v>291923931.92116582</v>
      </c>
      <c r="O486" s="47">
        <f t="shared" si="194"/>
        <v>146151285.98818186</v>
      </c>
      <c r="P486" s="46">
        <f t="shared" si="188"/>
        <v>296686571.66636521</v>
      </c>
      <c r="Q486" s="46">
        <f t="shared" si="181"/>
        <v>4768556.2807160914</v>
      </c>
      <c r="R486" s="46">
        <f t="shared" si="181"/>
        <v>4762639.7451993823</v>
      </c>
      <c r="S486" s="46">
        <f t="shared" si="182"/>
        <v>72913.492679977222</v>
      </c>
      <c r="T486" s="46"/>
      <c r="U486" s="46"/>
      <c r="V486" s="46"/>
      <c r="W486" s="4"/>
      <c r="X486" s="20"/>
      <c r="Y486" s="38">
        <f t="shared" si="189"/>
        <v>83.397453581811064</v>
      </c>
      <c r="Z486" s="38">
        <f t="shared" si="190"/>
        <v>21.112719809635074</v>
      </c>
      <c r="AA486" s="38">
        <f t="shared" si="191"/>
        <v>104.51017339144613</v>
      </c>
      <c r="AB486" s="39"/>
      <c r="AC486" s="38">
        <f t="shared" si="192"/>
        <v>104.51017339144613</v>
      </c>
      <c r="AD486" s="22"/>
      <c r="AF486" s="38">
        <f t="shared" si="183"/>
        <v>291923931.92116582</v>
      </c>
      <c r="AG486" s="38">
        <f t="shared" si="184"/>
        <v>4762639.7451993823</v>
      </c>
      <c r="AH486" s="104"/>
      <c r="AI486" s="104"/>
      <c r="AJ486" s="104"/>
      <c r="AK486" s="104"/>
    </row>
    <row r="487" spans="2:37" s="2" customFormat="1" ht="15" customHeight="1" x14ac:dyDescent="0.25">
      <c r="B487" s="32">
        <v>48519</v>
      </c>
      <c r="C487" s="33">
        <f t="shared" si="185"/>
        <v>2032</v>
      </c>
      <c r="D487" s="34">
        <f>'[1]IGP-DI'!C481</f>
        <v>0</v>
      </c>
      <c r="E487" s="45">
        <f t="shared" si="174"/>
        <v>0.9683008198939691</v>
      </c>
      <c r="F487" s="45">
        <f t="shared" si="186"/>
        <v>3453.5338571917277</v>
      </c>
      <c r="G487" s="67"/>
      <c r="H487" s="46"/>
      <c r="I487" s="46">
        <f t="shared" si="176"/>
        <v>34371732.761481814</v>
      </c>
      <c r="J487" s="46">
        <f t="shared" si="175"/>
        <v>34148756.93054311</v>
      </c>
      <c r="K487" s="46">
        <f t="shared" si="180"/>
        <v>286431.10634568176</v>
      </c>
      <c r="L487" s="46">
        <f t="shared" si="180"/>
        <v>284572.9744211926</v>
      </c>
      <c r="M487" s="46">
        <f t="shared" si="193"/>
        <v>141672738.52347812</v>
      </c>
      <c r="N487" s="46">
        <f t="shared" si="187"/>
        <v>292211947.85071421</v>
      </c>
      <c r="O487" s="47">
        <f t="shared" si="194"/>
        <v>146151285.98818186</v>
      </c>
      <c r="P487" s="46">
        <f t="shared" si="188"/>
        <v>296686571.66636521</v>
      </c>
      <c r="Q487" s="46">
        <f t="shared" si="181"/>
        <v>4478547.4647037387</v>
      </c>
      <c r="R487" s="46">
        <f t="shared" si="181"/>
        <v>4474623.8156509995</v>
      </c>
      <c r="S487" s="46">
        <f t="shared" si="182"/>
        <v>68504.121303103602</v>
      </c>
      <c r="T487" s="46"/>
      <c r="U487" s="46"/>
      <c r="V487" s="46"/>
      <c r="W487" s="4"/>
      <c r="X487" s="20"/>
      <c r="Y487" s="38">
        <f t="shared" si="189"/>
        <v>82.400516742753368</v>
      </c>
      <c r="Z487" s="38">
        <f t="shared" si="190"/>
        <v>19.835948954271537</v>
      </c>
      <c r="AA487" s="38">
        <f t="shared" si="191"/>
        <v>102.2364656970249</v>
      </c>
      <c r="AB487" s="39"/>
      <c r="AC487" s="38">
        <f t="shared" si="192"/>
        <v>102.2364656970249</v>
      </c>
      <c r="AD487" s="22"/>
      <c r="AF487" s="38">
        <f t="shared" si="183"/>
        <v>292211947.85071421</v>
      </c>
      <c r="AG487" s="38">
        <f t="shared" si="184"/>
        <v>4474623.8156509995</v>
      </c>
      <c r="AH487" s="104"/>
      <c r="AI487" s="104"/>
      <c r="AJ487" s="104"/>
      <c r="AK487" s="104"/>
    </row>
    <row r="488" spans="2:37" s="2" customFormat="1" ht="15" customHeight="1" x14ac:dyDescent="0.25">
      <c r="B488" s="41">
        <v>48549</v>
      </c>
      <c r="C488" s="33">
        <f t="shared" si="185"/>
        <v>2032</v>
      </c>
      <c r="D488" s="34">
        <f>'[1]IGP-DI'!C482</f>
        <v>0</v>
      </c>
      <c r="E488" s="48">
        <f t="shared" si="174"/>
        <v>0.96999914015024646</v>
      </c>
      <c r="F488" s="48">
        <f t="shared" si="186"/>
        <v>3453.5338571917277</v>
      </c>
      <c r="G488" s="44">
        <f t="shared" ref="G488" si="201">F488/F476-1</f>
        <v>0</v>
      </c>
      <c r="H488" s="46"/>
      <c r="I488" s="46">
        <f t="shared" si="176"/>
        <v>33639730.401481815</v>
      </c>
      <c r="J488" s="47">
        <f t="shared" si="175"/>
        <v>33439958.445190791</v>
      </c>
      <c r="K488" s="46">
        <f t="shared" si="180"/>
        <v>280331.08667901513</v>
      </c>
      <c r="L488" s="47">
        <f t="shared" si="180"/>
        <v>278666.32037658989</v>
      </c>
      <c r="M488" s="46">
        <f t="shared" si="193"/>
        <v>141959169.6298238</v>
      </c>
      <c r="N488" s="47">
        <f t="shared" si="187"/>
        <v>292496520.82513541</v>
      </c>
      <c r="O488" s="47">
        <f t="shared" si="194"/>
        <v>146151285.98818186</v>
      </c>
      <c r="P488" s="47">
        <f t="shared" si="188"/>
        <v>296686571.66636521</v>
      </c>
      <c r="Q488" s="46">
        <f t="shared" si="181"/>
        <v>4192116.3583580554</v>
      </c>
      <c r="R488" s="47">
        <f t="shared" si="181"/>
        <v>4190050.8412297964</v>
      </c>
      <c r="S488" s="47">
        <f t="shared" si="182"/>
        <v>64147.459746181434</v>
      </c>
      <c r="T488" s="47">
        <f t="shared" ref="T488" si="202">SUM(S477:S488)</f>
        <v>1071245.4856926666</v>
      </c>
      <c r="U488" s="47">
        <f>SUM(L477:L488)</f>
        <v>3651229.1131295972</v>
      </c>
      <c r="V488" s="47">
        <f t="shared" ref="V488" si="203">T488+U488</f>
        <v>4722474.598822264</v>
      </c>
      <c r="W488" s="4"/>
      <c r="X488" s="20"/>
      <c r="Y488" s="38">
        <f t="shared" si="189"/>
        <v>80.690195000198997</v>
      </c>
      <c r="Z488" s="38">
        <f t="shared" si="190"/>
        <v>18.574440674035703</v>
      </c>
      <c r="AA488" s="38">
        <f t="shared" si="191"/>
        <v>99.264635674234697</v>
      </c>
      <c r="AB488" s="39"/>
      <c r="AC488" s="38">
        <f t="shared" si="192"/>
        <v>99.264635674234697</v>
      </c>
      <c r="AD488" s="22"/>
      <c r="AF488" s="38">
        <f t="shared" si="183"/>
        <v>292496520.82513541</v>
      </c>
      <c r="AG488" s="38">
        <f t="shared" si="184"/>
        <v>4190050.8412297964</v>
      </c>
      <c r="AH488" s="104"/>
      <c r="AI488" s="104"/>
      <c r="AJ488" s="104"/>
      <c r="AK488" s="104"/>
    </row>
    <row r="489" spans="2:37" s="2" customFormat="1" ht="15" customHeight="1" x14ac:dyDescent="0.25">
      <c r="B489" s="32">
        <v>48580</v>
      </c>
      <c r="C489" s="33">
        <f t="shared" si="185"/>
        <v>2033</v>
      </c>
      <c r="D489" s="34">
        <f>'[1]IGP-DI'!C483</f>
        <v>0</v>
      </c>
      <c r="E489" s="35">
        <f t="shared" si="174"/>
        <v>0.96703710993024217</v>
      </c>
      <c r="F489" s="35">
        <f t="shared" si="186"/>
        <v>3453.5338571917277</v>
      </c>
      <c r="G489" s="67"/>
      <c r="H489" s="37"/>
      <c r="I489" s="37">
        <f t="shared" si="176"/>
        <v>29250202.131481815</v>
      </c>
      <c r="J489" s="37">
        <f t="shared" si="175"/>
        <v>29182119.797625594</v>
      </c>
      <c r="K489" s="37">
        <f t="shared" si="180"/>
        <v>243751.68442901512</v>
      </c>
      <c r="L489" s="37">
        <f t="shared" si="180"/>
        <v>243184.33164687993</v>
      </c>
      <c r="M489" s="37">
        <f t="shared" si="193"/>
        <v>142239500.71650282</v>
      </c>
      <c r="N489" s="37">
        <f t="shared" si="187"/>
        <v>292775187.14551198</v>
      </c>
      <c r="O489" s="40">
        <f t="shared" si="194"/>
        <v>146151285.98818186</v>
      </c>
      <c r="P489" s="37">
        <f t="shared" si="188"/>
        <v>296686571.66636521</v>
      </c>
      <c r="Q489" s="37">
        <f t="shared" si="181"/>
        <v>3911785.2716790438</v>
      </c>
      <c r="R489" s="37">
        <f t="shared" si="181"/>
        <v>3911384.5208532214</v>
      </c>
      <c r="S489" s="37">
        <f t="shared" si="182"/>
        <v>59881.225935107621</v>
      </c>
      <c r="T489" s="37"/>
      <c r="U489" s="37"/>
      <c r="V489" s="37"/>
      <c r="W489" s="4"/>
      <c r="X489" s="20"/>
      <c r="Y489" s="38">
        <f t="shared" si="189"/>
        <v>70.416084423341218</v>
      </c>
      <c r="Z489" s="38">
        <f t="shared" si="190"/>
        <v>17.339116514062667</v>
      </c>
      <c r="AA489" s="38">
        <f t="shared" si="191"/>
        <v>87.755200937403885</v>
      </c>
      <c r="AB489" s="39"/>
      <c r="AC489" s="38">
        <f t="shared" si="192"/>
        <v>87.755200937403885</v>
      </c>
      <c r="AD489" s="22"/>
      <c r="AF489" s="38">
        <f t="shared" si="183"/>
        <v>292775187.14551198</v>
      </c>
      <c r="AG489" s="38">
        <f t="shared" si="184"/>
        <v>3911384.5208532214</v>
      </c>
      <c r="AH489" s="104"/>
      <c r="AI489" s="104"/>
      <c r="AJ489" s="104"/>
      <c r="AK489" s="104"/>
    </row>
    <row r="490" spans="2:37" s="2" customFormat="1" ht="15" customHeight="1" x14ac:dyDescent="0.25">
      <c r="B490" s="32">
        <v>48611</v>
      </c>
      <c r="C490" s="33">
        <f t="shared" si="185"/>
        <v>2033</v>
      </c>
      <c r="D490" s="34">
        <f>'[1]IGP-DI'!C484</f>
        <v>0</v>
      </c>
      <c r="E490" s="35">
        <f t="shared" si="174"/>
        <v>0.96649942606662953</v>
      </c>
      <c r="F490" s="35">
        <f t="shared" si="186"/>
        <v>3453.5338571917277</v>
      </c>
      <c r="G490" s="67"/>
      <c r="H490" s="37"/>
      <c r="I490" s="37">
        <f t="shared" si="176"/>
        <v>29178619.961481813</v>
      </c>
      <c r="J490" s="37">
        <f t="shared" si="175"/>
        <v>29112897.182826258</v>
      </c>
      <c r="K490" s="37">
        <f t="shared" si="180"/>
        <v>243155.16634568176</v>
      </c>
      <c r="L490" s="37">
        <f t="shared" si="180"/>
        <v>242607.47652355215</v>
      </c>
      <c r="M490" s="37">
        <f t="shared" si="193"/>
        <v>142483252.40093184</v>
      </c>
      <c r="N490" s="37">
        <f t="shared" si="187"/>
        <v>293018371.47715884</v>
      </c>
      <c r="O490" s="40">
        <f t="shared" si="194"/>
        <v>146151285.98818186</v>
      </c>
      <c r="P490" s="37">
        <f t="shared" si="188"/>
        <v>296686571.66636521</v>
      </c>
      <c r="Q490" s="37">
        <f t="shared" si="181"/>
        <v>3668033.5872500241</v>
      </c>
      <c r="R490" s="37">
        <f t="shared" si="181"/>
        <v>3668200.1892063618</v>
      </c>
      <c r="S490" s="37">
        <f t="shared" si="182"/>
        <v>56158.202583763174</v>
      </c>
      <c r="T490" s="37"/>
      <c r="U490" s="37"/>
      <c r="V490" s="37"/>
      <c r="W490" s="4"/>
      <c r="X490" s="20"/>
      <c r="Y490" s="38">
        <f t="shared" si="189"/>
        <v>70.249051133041618</v>
      </c>
      <c r="Z490" s="38">
        <f t="shared" si="190"/>
        <v>16.261083546877032</v>
      </c>
      <c r="AA490" s="38">
        <f t="shared" si="191"/>
        <v>86.51013467991865</v>
      </c>
      <c r="AB490" s="39"/>
      <c r="AC490" s="38">
        <f t="shared" si="192"/>
        <v>86.51013467991865</v>
      </c>
      <c r="AD490" s="22"/>
      <c r="AF490" s="38">
        <f t="shared" si="183"/>
        <v>293018371.47715884</v>
      </c>
      <c r="AG490" s="38">
        <f t="shared" si="184"/>
        <v>3668200.1892063618</v>
      </c>
      <c r="AH490" s="104"/>
      <c r="AI490" s="104"/>
      <c r="AJ490" s="104"/>
      <c r="AK490" s="104"/>
    </row>
    <row r="491" spans="2:37" s="2" customFormat="1" ht="15" customHeight="1" x14ac:dyDescent="0.25">
      <c r="B491" s="32">
        <v>48639</v>
      </c>
      <c r="C491" s="33">
        <f t="shared" si="185"/>
        <v>2033</v>
      </c>
      <c r="D491" s="34">
        <f>'[1]IGP-DI'!C485</f>
        <v>0</v>
      </c>
      <c r="E491" s="35">
        <f t="shared" si="174"/>
        <v>0.96615312281793475</v>
      </c>
      <c r="F491" s="35">
        <f t="shared" si="186"/>
        <v>3453.5338571917277</v>
      </c>
      <c r="G491" s="67"/>
      <c r="H491" s="37"/>
      <c r="I491" s="37">
        <f t="shared" si="176"/>
        <v>28957214.361481812</v>
      </c>
      <c r="J491" s="37">
        <f t="shared" si="175"/>
        <v>28898908.797498319</v>
      </c>
      <c r="K491" s="37">
        <f t="shared" si="180"/>
        <v>241310.1196790151</v>
      </c>
      <c r="L491" s="37">
        <f t="shared" si="180"/>
        <v>240824.23997915265</v>
      </c>
      <c r="M491" s="37">
        <f t="shared" si="193"/>
        <v>142726407.56727752</v>
      </c>
      <c r="N491" s="37">
        <f t="shared" si="187"/>
        <v>293260978.95368242</v>
      </c>
      <c r="O491" s="40">
        <f t="shared" si="194"/>
        <v>146151285.98818186</v>
      </c>
      <c r="P491" s="37">
        <f t="shared" si="188"/>
        <v>296686571.66636521</v>
      </c>
      <c r="Q491" s="37">
        <f t="shared" si="181"/>
        <v>3424878.4209043384</v>
      </c>
      <c r="R491" s="37">
        <f t="shared" si="181"/>
        <v>3425592.7126827836</v>
      </c>
      <c r="S491" s="37">
        <f t="shared" si="182"/>
        <v>52444.010578911228</v>
      </c>
      <c r="T491" s="37"/>
      <c r="U491" s="37"/>
      <c r="V491" s="37"/>
      <c r="W491" s="4"/>
      <c r="X491" s="20"/>
      <c r="Y491" s="38">
        <f t="shared" si="189"/>
        <v>69.732699877157444</v>
      </c>
      <c r="Z491" s="38">
        <f t="shared" si="190"/>
        <v>15.185607770921507</v>
      </c>
      <c r="AA491" s="38">
        <f t="shared" si="191"/>
        <v>84.918307648078951</v>
      </c>
      <c r="AB491" s="39"/>
      <c r="AC491" s="38">
        <f t="shared" si="192"/>
        <v>84.918307648078951</v>
      </c>
      <c r="AD491" s="22"/>
      <c r="AF491" s="38">
        <f t="shared" si="183"/>
        <v>293260978.95368242</v>
      </c>
      <c r="AG491" s="38">
        <f t="shared" si="184"/>
        <v>3425592.7126827836</v>
      </c>
      <c r="AH491" s="104"/>
      <c r="AI491" s="104"/>
      <c r="AJ491" s="104"/>
      <c r="AK491" s="104"/>
    </row>
    <row r="492" spans="2:37" s="2" customFormat="1" ht="15" customHeight="1" x14ac:dyDescent="0.25">
      <c r="B492" s="32">
        <v>48670</v>
      </c>
      <c r="C492" s="33">
        <f t="shared" si="185"/>
        <v>2033</v>
      </c>
      <c r="D492" s="34">
        <f>'[1]IGP-DI'!C486</f>
        <v>0</v>
      </c>
      <c r="E492" s="35">
        <f t="shared" si="174"/>
        <v>0.96946921008070364</v>
      </c>
      <c r="F492" s="35">
        <f t="shared" si="186"/>
        <v>3453.5338571917277</v>
      </c>
      <c r="G492" s="67"/>
      <c r="H492" s="37"/>
      <c r="I492" s="37">
        <f t="shared" si="176"/>
        <v>28809505.631481811</v>
      </c>
      <c r="J492" s="37">
        <f t="shared" si="175"/>
        <v>28756199.546741348</v>
      </c>
      <c r="K492" s="37">
        <f t="shared" si="180"/>
        <v>240079.21359568177</v>
      </c>
      <c r="L492" s="37">
        <f t="shared" si="180"/>
        <v>239634.99622284455</v>
      </c>
      <c r="M492" s="37">
        <f t="shared" si="193"/>
        <v>142967717.68695652</v>
      </c>
      <c r="N492" s="37">
        <f t="shared" si="187"/>
        <v>293501803.19366157</v>
      </c>
      <c r="O492" s="40">
        <f t="shared" si="194"/>
        <v>146151285.98818186</v>
      </c>
      <c r="P492" s="37">
        <f t="shared" si="188"/>
        <v>296686571.66636521</v>
      </c>
      <c r="Q492" s="37">
        <f t="shared" si="181"/>
        <v>3183568.3012253344</v>
      </c>
      <c r="R492" s="37">
        <f t="shared" si="181"/>
        <v>3184768.4727036357</v>
      </c>
      <c r="S492" s="37">
        <f t="shared" si="182"/>
        <v>48757.118981330277</v>
      </c>
      <c r="T492" s="37"/>
      <c r="U492" s="37"/>
      <c r="V492" s="37"/>
      <c r="W492" s="4"/>
      <c r="X492" s="20"/>
      <c r="Y492" s="38">
        <f t="shared" si="189"/>
        <v>69.388344267661509</v>
      </c>
      <c r="Z492" s="38">
        <f t="shared" si="190"/>
        <v>14.118037059285577</v>
      </c>
      <c r="AA492" s="38">
        <f t="shared" si="191"/>
        <v>83.506381326947093</v>
      </c>
      <c r="AB492" s="39"/>
      <c r="AC492" s="38">
        <f t="shared" si="192"/>
        <v>83.506381326947093</v>
      </c>
      <c r="AD492" s="22"/>
      <c r="AF492" s="38">
        <f t="shared" si="183"/>
        <v>293501803.19366157</v>
      </c>
      <c r="AG492" s="38">
        <f t="shared" si="184"/>
        <v>3184768.4727036357</v>
      </c>
      <c r="AH492" s="104"/>
      <c r="AI492" s="104"/>
      <c r="AJ492" s="104"/>
      <c r="AK492" s="104"/>
    </row>
    <row r="493" spans="2:37" s="2" customFormat="1" ht="15" customHeight="1" x14ac:dyDescent="0.25">
      <c r="B493" s="32">
        <v>48700</v>
      </c>
      <c r="C493" s="33">
        <f t="shared" si="185"/>
        <v>2033</v>
      </c>
      <c r="D493" s="34">
        <f>'[1]IGP-DI'!C487</f>
        <v>0</v>
      </c>
      <c r="E493" s="35">
        <f t="shared" si="174"/>
        <v>0.97939059447823218</v>
      </c>
      <c r="F493" s="35">
        <f t="shared" si="186"/>
        <v>3453.5338571917277</v>
      </c>
      <c r="G493" s="67"/>
      <c r="H493" s="37"/>
      <c r="I493" s="37">
        <f t="shared" si="176"/>
        <v>28581696.001481812</v>
      </c>
      <c r="J493" s="37">
        <f t="shared" si="175"/>
        <v>28535345.124696471</v>
      </c>
      <c r="K493" s="37">
        <f t="shared" si="180"/>
        <v>238180.80001234842</v>
      </c>
      <c r="L493" s="37">
        <f t="shared" si="180"/>
        <v>237794.54270580391</v>
      </c>
      <c r="M493" s="37">
        <f t="shared" si="193"/>
        <v>143207796.90055221</v>
      </c>
      <c r="N493" s="37">
        <f t="shared" si="187"/>
        <v>293741438.18988442</v>
      </c>
      <c r="O493" s="40">
        <f t="shared" si="194"/>
        <v>146151285.98818186</v>
      </c>
      <c r="P493" s="37">
        <f t="shared" si="188"/>
        <v>296686571.66636521</v>
      </c>
      <c r="Q493" s="37">
        <f t="shared" si="181"/>
        <v>2943489.0876296461</v>
      </c>
      <c r="R493" s="37">
        <f t="shared" si="181"/>
        <v>2945133.476480782</v>
      </c>
      <c r="S493" s="37">
        <f t="shared" si="182"/>
        <v>45088.434075953301</v>
      </c>
      <c r="T493" s="37"/>
      <c r="U493" s="37"/>
      <c r="V493" s="37"/>
      <c r="W493" s="4"/>
      <c r="X493" s="20"/>
      <c r="Y493" s="38">
        <f t="shared" si="189"/>
        <v>68.855425352386348</v>
      </c>
      <c r="Z493" s="38">
        <f t="shared" si="190"/>
        <v>13.05573824969458</v>
      </c>
      <c r="AA493" s="38">
        <f t="shared" si="191"/>
        <v>81.911163602080933</v>
      </c>
      <c r="AB493" s="39"/>
      <c r="AC493" s="38">
        <f t="shared" si="192"/>
        <v>81.911163602080933</v>
      </c>
      <c r="AD493" s="22"/>
      <c r="AF493" s="38">
        <f t="shared" si="183"/>
        <v>293741438.18988442</v>
      </c>
      <c r="AG493" s="38">
        <f t="shared" si="184"/>
        <v>2945133.476480782</v>
      </c>
      <c r="AH493" s="104"/>
      <c r="AI493" s="104"/>
      <c r="AJ493" s="104"/>
      <c r="AK493" s="104"/>
    </row>
    <row r="494" spans="2:37" s="2" customFormat="1" ht="15" customHeight="1" x14ac:dyDescent="0.25">
      <c r="B494" s="32">
        <v>48731</v>
      </c>
      <c r="C494" s="33">
        <f t="shared" si="185"/>
        <v>2033</v>
      </c>
      <c r="D494" s="34">
        <f>'[1]IGP-DI'!C488</f>
        <v>0</v>
      </c>
      <c r="E494" s="35">
        <f t="shared" si="174"/>
        <v>1.0027528194857904</v>
      </c>
      <c r="F494" s="35">
        <f t="shared" si="186"/>
        <v>3453.5338571917277</v>
      </c>
      <c r="G494" s="67"/>
      <c r="H494" s="37"/>
      <c r="I494" s="37">
        <f t="shared" si="176"/>
        <v>24168776.28148181</v>
      </c>
      <c r="J494" s="37">
        <f t="shared" si="175"/>
        <v>24213373.056740955</v>
      </c>
      <c r="K494" s="37">
        <f t="shared" si="180"/>
        <v>201406.46901234842</v>
      </c>
      <c r="L494" s="37">
        <f t="shared" si="180"/>
        <v>201778.10880617463</v>
      </c>
      <c r="M494" s="37">
        <f t="shared" si="193"/>
        <v>143445977.70056456</v>
      </c>
      <c r="N494" s="37">
        <f t="shared" si="187"/>
        <v>293979232.7325902</v>
      </c>
      <c r="O494" s="40">
        <f t="shared" si="194"/>
        <v>146151285.98818186</v>
      </c>
      <c r="P494" s="37">
        <f t="shared" si="188"/>
        <v>296686571.66636521</v>
      </c>
      <c r="Q494" s="37">
        <f t="shared" si="181"/>
        <v>2705308.287617296</v>
      </c>
      <c r="R494" s="37">
        <f t="shared" si="181"/>
        <v>2707338.9337750077</v>
      </c>
      <c r="S494" s="37">
        <f t="shared" si="182"/>
        <v>41447.925539402182</v>
      </c>
      <c r="T494" s="37"/>
      <c r="U494" s="37"/>
      <c r="V494" s="37"/>
      <c r="W494" s="4"/>
      <c r="X494" s="20"/>
      <c r="Y494" s="38">
        <f t="shared" si="189"/>
        <v>58.426561646698993</v>
      </c>
      <c r="Z494" s="38">
        <f t="shared" si="190"/>
        <v>12.00159814651591</v>
      </c>
      <c r="AA494" s="38">
        <f t="shared" si="191"/>
        <v>70.428159793214903</v>
      </c>
      <c r="AB494" s="39"/>
      <c r="AC494" s="38">
        <f t="shared" si="192"/>
        <v>70.428159793214903</v>
      </c>
      <c r="AD494" s="22"/>
      <c r="AF494" s="38">
        <f t="shared" si="183"/>
        <v>293979232.7325902</v>
      </c>
      <c r="AG494" s="38">
        <f t="shared" si="184"/>
        <v>2707338.9337750077</v>
      </c>
      <c r="AH494" s="104"/>
      <c r="AI494" s="104"/>
      <c r="AJ494" s="104"/>
      <c r="AK494" s="104"/>
    </row>
    <row r="495" spans="2:37" s="2" customFormat="1" ht="15" customHeight="1" x14ac:dyDescent="0.25">
      <c r="B495" s="32">
        <v>48761</v>
      </c>
      <c r="C495" s="33">
        <f t="shared" si="185"/>
        <v>2033</v>
      </c>
      <c r="D495" s="34">
        <f>'[1]IGP-DI'!C489</f>
        <v>0</v>
      </c>
      <c r="E495" s="35">
        <f t="shared" si="174"/>
        <v>1.0175494305432076</v>
      </c>
      <c r="F495" s="35">
        <f t="shared" si="186"/>
        <v>3453.5338571917277</v>
      </c>
      <c r="G495" s="67"/>
      <c r="H495" s="37"/>
      <c r="I495" s="37">
        <f t="shared" si="176"/>
        <v>23697752.581481811</v>
      </c>
      <c r="J495" s="37">
        <f t="shared" si="175"/>
        <v>23741052.713521324</v>
      </c>
      <c r="K495" s="37">
        <f t="shared" si="180"/>
        <v>197481.27151234841</v>
      </c>
      <c r="L495" s="37">
        <f t="shared" si="180"/>
        <v>197842.10594601103</v>
      </c>
      <c r="M495" s="37">
        <f t="shared" si="193"/>
        <v>143647384.16957691</v>
      </c>
      <c r="N495" s="37">
        <f t="shared" si="187"/>
        <v>294181010.84139639</v>
      </c>
      <c r="O495" s="40">
        <f t="shared" si="194"/>
        <v>146151285.98818186</v>
      </c>
      <c r="P495" s="37">
        <f t="shared" si="188"/>
        <v>296686571.66636521</v>
      </c>
      <c r="Q495" s="37">
        <f t="shared" si="181"/>
        <v>2503901.8186049461</v>
      </c>
      <c r="R495" s="37">
        <f t="shared" si="181"/>
        <v>2505560.8249688148</v>
      </c>
      <c r="S495" s="37">
        <f t="shared" si="182"/>
        <v>38358.809535142223</v>
      </c>
      <c r="T495" s="37"/>
      <c r="U495" s="37"/>
      <c r="V495" s="37"/>
      <c r="W495" s="4"/>
      <c r="X495" s="20"/>
      <c r="Y495" s="38">
        <f t="shared" si="189"/>
        <v>57.286858657551463</v>
      </c>
      <c r="Z495" s="38">
        <f t="shared" si="190"/>
        <v>11.107118424584966</v>
      </c>
      <c r="AA495" s="38">
        <f t="shared" si="191"/>
        <v>68.393977082136431</v>
      </c>
      <c r="AB495" s="39"/>
      <c r="AC495" s="38">
        <f t="shared" si="192"/>
        <v>68.393977082136431</v>
      </c>
      <c r="AD495" s="22"/>
      <c r="AF495" s="38">
        <f t="shared" si="183"/>
        <v>294181010.84139639</v>
      </c>
      <c r="AG495" s="38">
        <f t="shared" si="184"/>
        <v>2505560.8249688148</v>
      </c>
      <c r="AH495" s="104"/>
      <c r="AI495" s="104"/>
      <c r="AJ495" s="104"/>
      <c r="AK495" s="104"/>
    </row>
    <row r="496" spans="2:37" s="2" customFormat="1" ht="15" customHeight="1" x14ac:dyDescent="0.25">
      <c r="B496" s="32">
        <v>48792</v>
      </c>
      <c r="C496" s="33">
        <f t="shared" si="185"/>
        <v>2033</v>
      </c>
      <c r="D496" s="34">
        <f>'[1]IGP-DI'!C490</f>
        <v>0</v>
      </c>
      <c r="E496" s="35">
        <f t="shared" si="174"/>
        <v>1.0216577873681396</v>
      </c>
      <c r="F496" s="35">
        <f t="shared" si="186"/>
        <v>3453.5338571917277</v>
      </c>
      <c r="G496" s="67"/>
      <c r="H496" s="37"/>
      <c r="I496" s="37">
        <f t="shared" si="176"/>
        <v>23626332.221481811</v>
      </c>
      <c r="J496" s="37">
        <f t="shared" si="175"/>
        <v>23668378.966874134</v>
      </c>
      <c r="K496" s="37">
        <f t="shared" si="180"/>
        <v>196886.10184568175</v>
      </c>
      <c r="L496" s="37">
        <f t="shared" si="180"/>
        <v>197236.49139061777</v>
      </c>
      <c r="M496" s="37">
        <f t="shared" si="193"/>
        <v>143844865.44108927</v>
      </c>
      <c r="N496" s="37">
        <f t="shared" si="187"/>
        <v>294378852.9473424</v>
      </c>
      <c r="O496" s="40">
        <f t="shared" si="194"/>
        <v>146151285.98818186</v>
      </c>
      <c r="P496" s="37">
        <f t="shared" si="188"/>
        <v>296686571.66636521</v>
      </c>
      <c r="Q496" s="37">
        <f t="shared" si="181"/>
        <v>2306420.5470925868</v>
      </c>
      <c r="R496" s="37">
        <f t="shared" si="181"/>
        <v>2307718.7190228105</v>
      </c>
      <c r="S496" s="37">
        <f t="shared" si="182"/>
        <v>35329.951650557174</v>
      </c>
      <c r="T496" s="37"/>
      <c r="U496" s="37"/>
      <c r="V496" s="37"/>
      <c r="W496" s="4"/>
      <c r="X496" s="20"/>
      <c r="Y496" s="38">
        <f t="shared" si="189"/>
        <v>57.111497829936553</v>
      </c>
      <c r="Z496" s="38">
        <f t="shared" si="190"/>
        <v>10.230086951944941</v>
      </c>
      <c r="AA496" s="38">
        <f t="shared" si="191"/>
        <v>67.341584781881494</v>
      </c>
      <c r="AB496" s="39"/>
      <c r="AC496" s="38">
        <f t="shared" si="192"/>
        <v>67.341584781881494</v>
      </c>
      <c r="AD496" s="22"/>
      <c r="AF496" s="38">
        <f t="shared" si="183"/>
        <v>294378852.9473424</v>
      </c>
      <c r="AG496" s="38">
        <f t="shared" si="184"/>
        <v>2307718.7190228105</v>
      </c>
      <c r="AH496" s="104"/>
      <c r="AI496" s="104"/>
      <c r="AJ496" s="104"/>
      <c r="AK496" s="104"/>
    </row>
    <row r="497" spans="2:37" s="2" customFormat="1" ht="15" customHeight="1" x14ac:dyDescent="0.25">
      <c r="B497" s="32">
        <v>48823</v>
      </c>
      <c r="C497" s="33">
        <f t="shared" si="185"/>
        <v>2033</v>
      </c>
      <c r="D497" s="34">
        <f>'[1]IGP-DI'!C491</f>
        <v>0</v>
      </c>
      <c r="E497" s="35">
        <f t="shared" si="174"/>
        <v>1.0211972551087996</v>
      </c>
      <c r="F497" s="35">
        <f t="shared" si="186"/>
        <v>3453.5338571917277</v>
      </c>
      <c r="G497" s="67"/>
      <c r="H497" s="37"/>
      <c r="I497" s="37">
        <f t="shared" si="176"/>
        <v>23524486.151481811</v>
      </c>
      <c r="J497" s="37">
        <f t="shared" si="175"/>
        <v>23564327.136345793</v>
      </c>
      <c r="K497" s="37">
        <f t="shared" si="180"/>
        <v>196037.38459568177</v>
      </c>
      <c r="L497" s="37">
        <f t="shared" si="180"/>
        <v>196369.3928028816</v>
      </c>
      <c r="M497" s="37">
        <f t="shared" si="193"/>
        <v>144041751.54293495</v>
      </c>
      <c r="N497" s="37">
        <f t="shared" si="187"/>
        <v>294576089.43873304</v>
      </c>
      <c r="O497" s="40">
        <f t="shared" si="194"/>
        <v>146151285.98818186</v>
      </c>
      <c r="P497" s="37">
        <f t="shared" si="188"/>
        <v>296686571.66636521</v>
      </c>
      <c r="Q497" s="37">
        <f t="shared" si="181"/>
        <v>2109534.4452469051</v>
      </c>
      <c r="R497" s="37">
        <f t="shared" si="181"/>
        <v>2110482.227632165</v>
      </c>
      <c r="S497" s="37">
        <f t="shared" si="182"/>
        <v>32310.365404141601</v>
      </c>
      <c r="T497" s="37"/>
      <c r="U497" s="37"/>
      <c r="V497" s="37"/>
      <c r="W497" s="4"/>
      <c r="X497" s="20"/>
      <c r="Y497" s="38">
        <f t="shared" si="189"/>
        <v>56.860422084456168</v>
      </c>
      <c r="Z497" s="38">
        <f t="shared" si="190"/>
        <v>9.3557401607219415</v>
      </c>
      <c r="AA497" s="38">
        <f t="shared" si="191"/>
        <v>66.216162245178111</v>
      </c>
      <c r="AB497" s="39"/>
      <c r="AC497" s="38">
        <f t="shared" si="192"/>
        <v>66.216162245178111</v>
      </c>
      <c r="AD497" s="22"/>
      <c r="AF497" s="38">
        <f t="shared" si="183"/>
        <v>294576089.43873304</v>
      </c>
      <c r="AG497" s="38">
        <f t="shared" si="184"/>
        <v>2110482.227632165</v>
      </c>
      <c r="AH497" s="104"/>
      <c r="AI497" s="104"/>
      <c r="AJ497" s="104"/>
      <c r="AK497" s="104"/>
    </row>
    <row r="498" spans="2:37" s="2" customFormat="1" ht="15" customHeight="1" x14ac:dyDescent="0.25">
      <c r="B498" s="32">
        <v>48853</v>
      </c>
      <c r="C498" s="33">
        <f t="shared" si="185"/>
        <v>2033</v>
      </c>
      <c r="D498" s="34">
        <f>'[1]IGP-DI'!C492</f>
        <v>0</v>
      </c>
      <c r="E498" s="35">
        <f t="shared" si="174"/>
        <v>1.0166651493122711</v>
      </c>
      <c r="F498" s="35">
        <f t="shared" si="186"/>
        <v>3453.5338571917277</v>
      </c>
      <c r="G498" s="67"/>
      <c r="H498" s="37"/>
      <c r="I498" s="37">
        <f t="shared" si="176"/>
        <v>23300028.411481813</v>
      </c>
      <c r="J498" s="37">
        <f t="shared" si="175"/>
        <v>23335111.508369867</v>
      </c>
      <c r="K498" s="37">
        <f t="shared" si="180"/>
        <v>194166.9034290151</v>
      </c>
      <c r="L498" s="37">
        <f t="shared" si="180"/>
        <v>194459.26256974888</v>
      </c>
      <c r="M498" s="37">
        <f t="shared" si="193"/>
        <v>144237788.92753065</v>
      </c>
      <c r="N498" s="37">
        <f t="shared" si="187"/>
        <v>294772458.83153594</v>
      </c>
      <c r="O498" s="40">
        <f t="shared" si="194"/>
        <v>146151285.98818186</v>
      </c>
      <c r="P498" s="37">
        <f t="shared" si="188"/>
        <v>296686571.66636521</v>
      </c>
      <c r="Q498" s="37">
        <f t="shared" si="181"/>
        <v>1913497.0606512129</v>
      </c>
      <c r="R498" s="37">
        <f t="shared" si="181"/>
        <v>1914112.8348292708</v>
      </c>
      <c r="S498" s="37">
        <f t="shared" si="182"/>
        <v>29304.053977975567</v>
      </c>
      <c r="T498" s="37"/>
      <c r="U498" s="37"/>
      <c r="V498" s="37"/>
      <c r="W498" s="4"/>
      <c r="X498" s="20"/>
      <c r="Y498" s="38">
        <f t="shared" si="189"/>
        <v>56.307327685466845</v>
      </c>
      <c r="Z498" s="38">
        <f t="shared" si="190"/>
        <v>8.48523720621764</v>
      </c>
      <c r="AA498" s="38">
        <f t="shared" si="191"/>
        <v>64.792564891684492</v>
      </c>
      <c r="AB498" s="39"/>
      <c r="AC498" s="38">
        <f t="shared" si="192"/>
        <v>64.792564891684492</v>
      </c>
      <c r="AD498" s="22"/>
      <c r="AF498" s="38">
        <f t="shared" si="183"/>
        <v>294772458.83153594</v>
      </c>
      <c r="AG498" s="38">
        <f t="shared" si="184"/>
        <v>1914112.8348292708</v>
      </c>
      <c r="AH498" s="104"/>
      <c r="AI498" s="104"/>
      <c r="AJ498" s="104"/>
      <c r="AK498" s="104"/>
    </row>
    <row r="499" spans="2:37" s="2" customFormat="1" ht="15" customHeight="1" x14ac:dyDescent="0.25">
      <c r="B499" s="32">
        <v>48884</v>
      </c>
      <c r="C499" s="33">
        <f t="shared" si="185"/>
        <v>2033</v>
      </c>
      <c r="D499" s="34">
        <f>'[1]IGP-DI'!C493</f>
        <v>0</v>
      </c>
      <c r="E499" s="35">
        <f t="shared" si="174"/>
        <v>1.0114979862284015</v>
      </c>
      <c r="F499" s="35">
        <f t="shared" si="186"/>
        <v>3453.5338571917277</v>
      </c>
      <c r="G499" s="67"/>
      <c r="H499" s="37"/>
      <c r="I499" s="37">
        <f t="shared" si="176"/>
        <v>23161138.931481812</v>
      </c>
      <c r="J499" s="37">
        <f t="shared" si="175"/>
        <v>23193907.414447762</v>
      </c>
      <c r="K499" s="37">
        <f t="shared" si="180"/>
        <v>193009.49109568176</v>
      </c>
      <c r="L499" s="37">
        <f t="shared" si="180"/>
        <v>193282.56178706468</v>
      </c>
      <c r="M499" s="37">
        <f t="shared" si="193"/>
        <v>144431955.83095965</v>
      </c>
      <c r="N499" s="37">
        <f t="shared" si="187"/>
        <v>294966918.09410566</v>
      </c>
      <c r="O499" s="40">
        <f t="shared" si="194"/>
        <v>146151285.98818186</v>
      </c>
      <c r="P499" s="37">
        <f t="shared" si="188"/>
        <v>296686571.66636521</v>
      </c>
      <c r="Q499" s="37">
        <f t="shared" si="181"/>
        <v>1719330.1572222114</v>
      </c>
      <c r="R499" s="37">
        <f t="shared" si="181"/>
        <v>1719653.5722595453</v>
      </c>
      <c r="S499" s="37">
        <f t="shared" si="182"/>
        <v>26326.985634264871</v>
      </c>
      <c r="T499" s="37"/>
      <c r="U499" s="37"/>
      <c r="V499" s="37"/>
      <c r="W499" s="4"/>
      <c r="X499" s="20"/>
      <c r="Y499" s="38">
        <f t="shared" si="189"/>
        <v>55.96660400029613</v>
      </c>
      <c r="Z499" s="38">
        <f t="shared" si="190"/>
        <v>7.6232018340983911</v>
      </c>
      <c r="AA499" s="38">
        <f t="shared" si="191"/>
        <v>63.589805834394518</v>
      </c>
      <c r="AB499" s="39"/>
      <c r="AC499" s="38">
        <f t="shared" si="192"/>
        <v>63.589805834394518</v>
      </c>
      <c r="AD499" s="22"/>
      <c r="AF499" s="38">
        <f t="shared" si="183"/>
        <v>294966918.09410566</v>
      </c>
      <c r="AG499" s="38">
        <f t="shared" si="184"/>
        <v>1719653.5722595453</v>
      </c>
      <c r="AH499" s="104"/>
      <c r="AI499" s="104"/>
      <c r="AJ499" s="104"/>
      <c r="AK499" s="104"/>
    </row>
    <row r="500" spans="2:37" s="2" customFormat="1" ht="15" customHeight="1" x14ac:dyDescent="0.25">
      <c r="B500" s="41">
        <v>48914</v>
      </c>
      <c r="C500" s="33">
        <f t="shared" si="185"/>
        <v>2033</v>
      </c>
      <c r="D500" s="34">
        <f>'[1]IGP-DI'!C494</f>
        <v>0</v>
      </c>
      <c r="E500" s="43">
        <f t="shared" si="174"/>
        <v>1.0064279731993306</v>
      </c>
      <c r="F500" s="43">
        <f t="shared" si="186"/>
        <v>3453.5338571917277</v>
      </c>
      <c r="G500" s="44">
        <f t="shared" ref="G500" si="204">F500/F488-1</f>
        <v>0</v>
      </c>
      <c r="H500" s="37"/>
      <c r="I500" s="37">
        <f t="shared" si="176"/>
        <v>20836630.881481811</v>
      </c>
      <c r="J500" s="40">
        <f t="shared" si="175"/>
        <v>20842672.202901054</v>
      </c>
      <c r="K500" s="37">
        <f t="shared" si="180"/>
        <v>173638.59067901509</v>
      </c>
      <c r="L500" s="40">
        <f t="shared" si="180"/>
        <v>173688.93502417544</v>
      </c>
      <c r="M500" s="37">
        <f t="shared" si="193"/>
        <v>144624965.32205534</v>
      </c>
      <c r="N500" s="40">
        <f t="shared" si="187"/>
        <v>295160200.65589273</v>
      </c>
      <c r="O500" s="40">
        <f t="shared" si="194"/>
        <v>146151285.98818186</v>
      </c>
      <c r="P500" s="40">
        <f t="shared" si="188"/>
        <v>296686571.66636521</v>
      </c>
      <c r="Q500" s="37">
        <f t="shared" si="181"/>
        <v>1526320.6661265194</v>
      </c>
      <c r="R500" s="40">
        <f t="shared" si="181"/>
        <v>1526371.0104724765</v>
      </c>
      <c r="S500" s="40">
        <f t="shared" si="182"/>
        <v>23367.931956473269</v>
      </c>
      <c r="T500" s="40">
        <f t="shared" ref="T500" si="205">SUM(S489:S500)</f>
        <v>488775.01585302246</v>
      </c>
      <c r="U500" s="40">
        <f>SUM(L489:L500)</f>
        <v>2558702.4454049072</v>
      </c>
      <c r="V500" s="40">
        <f t="shared" ref="V500" si="206">T500+U500</f>
        <v>3047477.4612579299</v>
      </c>
      <c r="W500" s="4"/>
      <c r="X500" s="20"/>
      <c r="Y500" s="38">
        <f t="shared" si="189"/>
        <v>50.293103298373964</v>
      </c>
      <c r="Z500" s="38">
        <f t="shared" si="190"/>
        <v>6.7663827611857013</v>
      </c>
      <c r="AA500" s="38">
        <f t="shared" si="191"/>
        <v>57.059486059559667</v>
      </c>
      <c r="AB500" s="39"/>
      <c r="AC500" s="38">
        <f t="shared" si="192"/>
        <v>57.059486059559667</v>
      </c>
      <c r="AD500" s="22"/>
      <c r="AE500" s="4"/>
      <c r="AF500" s="38">
        <f t="shared" si="183"/>
        <v>295160200.65589273</v>
      </c>
      <c r="AG500" s="38">
        <f t="shared" si="184"/>
        <v>1526371.0104724765</v>
      </c>
      <c r="AH500" s="104"/>
      <c r="AI500" s="104"/>
      <c r="AJ500" s="104"/>
      <c r="AK500" s="104"/>
    </row>
    <row r="501" spans="2:37" s="2" customFormat="1" ht="15" customHeight="1" x14ac:dyDescent="0.25">
      <c r="B501" s="32">
        <v>48945</v>
      </c>
      <c r="C501" s="33">
        <f t="shared" si="185"/>
        <v>2034</v>
      </c>
      <c r="D501" s="34">
        <f>'[1]IGP-DI'!C495</f>
        <v>0</v>
      </c>
      <c r="E501" s="45">
        <f t="shared" si="174"/>
        <v>1.0000000000000007</v>
      </c>
      <c r="F501" s="45">
        <f t="shared" si="186"/>
        <v>3453.5338571917277</v>
      </c>
      <c r="G501" s="67"/>
      <c r="H501" s="46"/>
      <c r="I501" s="46">
        <f t="shared" si="176"/>
        <v>19896782.311481811</v>
      </c>
      <c r="J501" s="46">
        <f t="shared" si="175"/>
        <v>19896782.311481666</v>
      </c>
      <c r="K501" s="46">
        <f t="shared" si="180"/>
        <v>165806.51926234842</v>
      </c>
      <c r="L501" s="46">
        <f t="shared" si="180"/>
        <v>165806.51926234722</v>
      </c>
      <c r="M501" s="46">
        <f t="shared" si="193"/>
        <v>144798603.91273436</v>
      </c>
      <c r="N501" s="46">
        <f t="shared" si="187"/>
        <v>295333889.59091693</v>
      </c>
      <c r="O501" s="47">
        <f t="shared" si="194"/>
        <v>146151285.98818186</v>
      </c>
      <c r="P501" s="46">
        <f t="shared" si="188"/>
        <v>296686571.66636521</v>
      </c>
      <c r="Q501" s="46">
        <f t="shared" si="181"/>
        <v>1352682.0754474998</v>
      </c>
      <c r="R501" s="46">
        <f t="shared" si="181"/>
        <v>1352682.0754482746</v>
      </c>
      <c r="S501" s="46">
        <f t="shared" si="182"/>
        <v>20708.846329590524</v>
      </c>
      <c r="T501" s="46"/>
      <c r="U501" s="46"/>
      <c r="V501" s="46"/>
      <c r="W501" s="4"/>
      <c r="X501" s="20"/>
      <c r="Y501" s="38">
        <f t="shared" si="189"/>
        <v>48.010683004328293</v>
      </c>
      <c r="Z501" s="38">
        <f t="shared" si="190"/>
        <v>5.9964219798991953</v>
      </c>
      <c r="AA501" s="38">
        <f t="shared" si="191"/>
        <v>54.007104984227489</v>
      </c>
      <c r="AB501" s="39"/>
      <c r="AC501" s="38">
        <f t="shared" si="192"/>
        <v>54.007104984227489</v>
      </c>
      <c r="AD501" s="22"/>
      <c r="AF501" s="38">
        <f t="shared" si="183"/>
        <v>295333889.59091693</v>
      </c>
      <c r="AG501" s="38">
        <f t="shared" si="184"/>
        <v>1352682.0754482746</v>
      </c>
      <c r="AH501" s="104"/>
      <c r="AI501" s="104"/>
      <c r="AJ501" s="104"/>
      <c r="AK501" s="104"/>
    </row>
    <row r="502" spans="2:37" s="2" customFormat="1" ht="15" customHeight="1" x14ac:dyDescent="0.25">
      <c r="B502" s="32">
        <v>48976</v>
      </c>
      <c r="C502" s="33">
        <f t="shared" si="185"/>
        <v>2034</v>
      </c>
      <c r="D502" s="34">
        <f>'[1]IGP-DI'!C496</f>
        <v>0</v>
      </c>
      <c r="E502" s="45">
        <f t="shared" si="174"/>
        <v>1.0000000000000007</v>
      </c>
      <c r="F502" s="45">
        <f t="shared" si="186"/>
        <v>3453.5338571917277</v>
      </c>
      <c r="G502" s="67"/>
      <c r="H502" s="46"/>
      <c r="I502" s="46">
        <f t="shared" si="176"/>
        <v>19037295.653291855</v>
      </c>
      <c r="J502" s="46">
        <f t="shared" si="175"/>
        <v>19037295.653291706</v>
      </c>
      <c r="K502" s="46">
        <f t="shared" si="180"/>
        <v>158644.13044409879</v>
      </c>
      <c r="L502" s="46">
        <f t="shared" si="180"/>
        <v>158644.13044409754</v>
      </c>
      <c r="M502" s="46">
        <f t="shared" si="193"/>
        <v>144964410.4319967</v>
      </c>
      <c r="N502" s="46">
        <f t="shared" si="187"/>
        <v>295499696.11017931</v>
      </c>
      <c r="O502" s="47">
        <f t="shared" si="194"/>
        <v>146151285.98818186</v>
      </c>
      <c r="P502" s="46">
        <f t="shared" si="188"/>
        <v>296686571.66636521</v>
      </c>
      <c r="Q502" s="46">
        <f t="shared" si="181"/>
        <v>1186875.5561851561</v>
      </c>
      <c r="R502" s="46">
        <f t="shared" si="181"/>
        <v>1186875.5561859012</v>
      </c>
      <c r="S502" s="46">
        <f t="shared" si="182"/>
        <v>18170.436314280105</v>
      </c>
      <c r="T502" s="46"/>
      <c r="U502" s="46"/>
      <c r="V502" s="46"/>
      <c r="W502" s="4"/>
      <c r="X502" s="20"/>
      <c r="Y502" s="38">
        <f t="shared" si="189"/>
        <v>45.936752614639325</v>
      </c>
      <c r="Z502" s="38">
        <f t="shared" si="190"/>
        <v>5.261403844772369</v>
      </c>
      <c r="AA502" s="38">
        <f t="shared" si="191"/>
        <v>51.198156459411692</v>
      </c>
      <c r="AB502" s="39"/>
      <c r="AC502" s="38">
        <f t="shared" si="192"/>
        <v>51.198156459411692</v>
      </c>
      <c r="AD502" s="22"/>
      <c r="AF502" s="38">
        <f t="shared" si="183"/>
        <v>295499696.11017931</v>
      </c>
      <c r="AG502" s="38">
        <f t="shared" si="184"/>
        <v>1186875.5561859012</v>
      </c>
      <c r="AH502" s="104"/>
      <c r="AI502" s="104"/>
      <c r="AJ502" s="104"/>
      <c r="AK502" s="104"/>
    </row>
    <row r="503" spans="2:37" s="2" customFormat="1" ht="15" customHeight="1" x14ac:dyDescent="0.25">
      <c r="B503" s="32">
        <v>49004</v>
      </c>
      <c r="C503" s="33">
        <f t="shared" si="185"/>
        <v>2034</v>
      </c>
      <c r="D503" s="34">
        <f>'[1]IGP-DI'!C497</f>
        <v>0</v>
      </c>
      <c r="E503" s="45">
        <f t="shared" si="174"/>
        <v>1.0000000000000007</v>
      </c>
      <c r="F503" s="45">
        <f t="shared" si="186"/>
        <v>3453.5338571917277</v>
      </c>
      <c r="G503" s="67"/>
      <c r="H503" s="46"/>
      <c r="I503" s="46">
        <f t="shared" si="176"/>
        <v>18249028.272788256</v>
      </c>
      <c r="J503" s="46">
        <f t="shared" si="175"/>
        <v>18249028.272788107</v>
      </c>
      <c r="K503" s="46">
        <f t="shared" si="180"/>
        <v>152075.23560656881</v>
      </c>
      <c r="L503" s="46">
        <f t="shared" si="180"/>
        <v>152075.23560656756</v>
      </c>
      <c r="M503" s="46">
        <f t="shared" si="193"/>
        <v>145123054.56244081</v>
      </c>
      <c r="N503" s="46">
        <f t="shared" si="187"/>
        <v>295658340.24062341</v>
      </c>
      <c r="O503" s="47">
        <f t="shared" si="194"/>
        <v>146151285.98818186</v>
      </c>
      <c r="P503" s="46">
        <f t="shared" si="188"/>
        <v>296686571.66636521</v>
      </c>
      <c r="Q503" s="46">
        <f t="shared" si="181"/>
        <v>1028231.4257410467</v>
      </c>
      <c r="R503" s="46">
        <f t="shared" si="181"/>
        <v>1028231.4257417917</v>
      </c>
      <c r="S503" s="46">
        <f t="shared" si="182"/>
        <v>15741.678679290504</v>
      </c>
      <c r="T503" s="46"/>
      <c r="U503" s="46"/>
      <c r="V503" s="46"/>
      <c r="W503" s="4"/>
      <c r="X503" s="20"/>
      <c r="Y503" s="38">
        <f t="shared" si="189"/>
        <v>44.034673437436318</v>
      </c>
      <c r="Z503" s="38">
        <f t="shared" si="190"/>
        <v>4.5581364857650453</v>
      </c>
      <c r="AA503" s="38">
        <f t="shared" si="191"/>
        <v>48.592809923201365</v>
      </c>
      <c r="AB503" s="39"/>
      <c r="AC503" s="38">
        <f t="shared" si="192"/>
        <v>48.592809923201365</v>
      </c>
      <c r="AD503" s="22"/>
      <c r="AF503" s="38">
        <f t="shared" si="183"/>
        <v>295658340.24062341</v>
      </c>
      <c r="AG503" s="38">
        <f t="shared" si="184"/>
        <v>1028231.4257417917</v>
      </c>
      <c r="AH503" s="104"/>
      <c r="AI503" s="104"/>
      <c r="AJ503" s="104"/>
      <c r="AK503" s="104"/>
    </row>
    <row r="504" spans="2:37" s="2" customFormat="1" ht="15" customHeight="1" x14ac:dyDescent="0.25">
      <c r="B504" s="32">
        <v>49035</v>
      </c>
      <c r="C504" s="33">
        <f t="shared" si="185"/>
        <v>2034</v>
      </c>
      <c r="D504" s="34">
        <f>'[1]IGP-DI'!C498</f>
        <v>0</v>
      </c>
      <c r="E504" s="45">
        <f t="shared" si="174"/>
        <v>1.0000000000000007</v>
      </c>
      <c r="F504" s="45">
        <f t="shared" si="186"/>
        <v>3453.5338571917277</v>
      </c>
      <c r="G504" s="67"/>
      <c r="H504" s="46"/>
      <c r="I504" s="46">
        <f t="shared" si="176"/>
        <v>17517114.512939282</v>
      </c>
      <c r="J504" s="46">
        <f t="shared" si="175"/>
        <v>17517114.512939133</v>
      </c>
      <c r="K504" s="46">
        <f t="shared" si="180"/>
        <v>145975.95427449403</v>
      </c>
      <c r="L504" s="46">
        <f t="shared" si="180"/>
        <v>145975.95427449277</v>
      </c>
      <c r="M504" s="46">
        <f t="shared" si="193"/>
        <v>145275129.79804739</v>
      </c>
      <c r="N504" s="46">
        <f t="shared" si="187"/>
        <v>295810415.47622997</v>
      </c>
      <c r="O504" s="47">
        <f t="shared" si="194"/>
        <v>146151285.98818186</v>
      </c>
      <c r="P504" s="46">
        <f t="shared" si="188"/>
        <v>296686571.66636521</v>
      </c>
      <c r="Q504" s="46">
        <f t="shared" si="181"/>
        <v>876156.19013446569</v>
      </c>
      <c r="R504" s="46">
        <f t="shared" si="181"/>
        <v>876156.19013524055</v>
      </c>
      <c r="S504" s="46">
        <f t="shared" si="182"/>
        <v>13413.48734603234</v>
      </c>
      <c r="T504" s="46"/>
      <c r="U504" s="46"/>
      <c r="V504" s="46"/>
      <c r="W504" s="4"/>
      <c r="X504" s="20"/>
      <c r="Y504" s="38">
        <f t="shared" si="189"/>
        <v>42.268574831113554</v>
      </c>
      <c r="Z504" s="38">
        <f t="shared" si="190"/>
        <v>3.8839889518093904</v>
      </c>
      <c r="AA504" s="38">
        <f t="shared" si="191"/>
        <v>46.152563782922947</v>
      </c>
      <c r="AB504" s="39"/>
      <c r="AC504" s="38">
        <f t="shared" si="192"/>
        <v>46.152563782922947</v>
      </c>
      <c r="AD504" s="22"/>
      <c r="AF504" s="38">
        <f t="shared" si="183"/>
        <v>295810415.47622997</v>
      </c>
      <c r="AG504" s="38">
        <f t="shared" si="184"/>
        <v>876156.19013524055</v>
      </c>
      <c r="AH504" s="104"/>
      <c r="AI504" s="104"/>
      <c r="AJ504" s="104"/>
      <c r="AK504" s="104"/>
    </row>
    <row r="505" spans="2:37" s="2" customFormat="1" ht="15" customHeight="1" x14ac:dyDescent="0.25">
      <c r="B505" s="32">
        <v>49065</v>
      </c>
      <c r="C505" s="33">
        <f t="shared" si="185"/>
        <v>2034</v>
      </c>
      <c r="D505" s="34">
        <f>'[1]IGP-DI'!C499</f>
        <v>0</v>
      </c>
      <c r="E505" s="45">
        <f t="shared" si="174"/>
        <v>1.0000000000000007</v>
      </c>
      <c r="F505" s="45">
        <f t="shared" si="186"/>
        <v>3453.5338571917277</v>
      </c>
      <c r="G505" s="67"/>
      <c r="H505" s="46"/>
      <c r="I505" s="46">
        <f t="shared" si="176"/>
        <v>17144102.694521494</v>
      </c>
      <c r="J505" s="46">
        <f t="shared" si="175"/>
        <v>17144102.694521345</v>
      </c>
      <c r="K505" s="46">
        <f t="shared" si="180"/>
        <v>142867.52245434577</v>
      </c>
      <c r="L505" s="46">
        <f t="shared" si="180"/>
        <v>142867.52245434455</v>
      </c>
      <c r="M505" s="46">
        <f t="shared" si="193"/>
        <v>145421105.7523219</v>
      </c>
      <c r="N505" s="46">
        <f t="shared" si="187"/>
        <v>295956391.43050444</v>
      </c>
      <c r="O505" s="47">
        <f t="shared" si="194"/>
        <v>146151285.98818186</v>
      </c>
      <c r="P505" s="46">
        <f t="shared" si="188"/>
        <v>296686571.66636521</v>
      </c>
      <c r="Q505" s="46">
        <f t="shared" si="181"/>
        <v>730180.23585996032</v>
      </c>
      <c r="R505" s="46">
        <f t="shared" si="181"/>
        <v>730180.23586076498</v>
      </c>
      <c r="S505" s="46">
        <f t="shared" si="182"/>
        <v>11178.672780397146</v>
      </c>
      <c r="T505" s="46"/>
      <c r="U505" s="46"/>
      <c r="V505" s="46"/>
      <c r="W505" s="4"/>
      <c r="X505" s="20"/>
      <c r="Y505" s="38">
        <f t="shared" si="189"/>
        <v>41.368502050974122</v>
      </c>
      <c r="Z505" s="38">
        <f t="shared" si="190"/>
        <v>3.2368794523668534</v>
      </c>
      <c r="AA505" s="38">
        <f t="shared" si="191"/>
        <v>44.605381503340979</v>
      </c>
      <c r="AB505" s="39"/>
      <c r="AC505" s="38">
        <f t="shared" si="192"/>
        <v>44.605381503340979</v>
      </c>
      <c r="AD505" s="22"/>
      <c r="AF505" s="38">
        <f t="shared" si="183"/>
        <v>295956391.43050444</v>
      </c>
      <c r="AG505" s="38">
        <f t="shared" si="184"/>
        <v>730180.23586076498</v>
      </c>
      <c r="AH505" s="104"/>
      <c r="AI505" s="104"/>
      <c r="AJ505" s="104"/>
      <c r="AK505" s="104"/>
    </row>
    <row r="506" spans="2:37" s="2" customFormat="1" ht="15" customHeight="1" x14ac:dyDescent="0.25">
      <c r="B506" s="32">
        <v>49096</v>
      </c>
      <c r="C506" s="33">
        <f t="shared" si="185"/>
        <v>2034</v>
      </c>
      <c r="D506" s="34">
        <f>'[1]IGP-DI'!C500</f>
        <v>0</v>
      </c>
      <c r="E506" s="45">
        <f t="shared" si="174"/>
        <v>1.0000000000000007</v>
      </c>
      <c r="F506" s="45">
        <f t="shared" si="186"/>
        <v>3453.5338571917277</v>
      </c>
      <c r="G506" s="67"/>
      <c r="H506" s="46"/>
      <c r="I506" s="46">
        <f t="shared" si="176"/>
        <v>16179082.905993903</v>
      </c>
      <c r="J506" s="46">
        <f t="shared" si="175"/>
        <v>16179082.905993752</v>
      </c>
      <c r="K506" s="46">
        <f t="shared" si="180"/>
        <v>134825.69088328251</v>
      </c>
      <c r="L506" s="46">
        <f t="shared" si="180"/>
        <v>134825.69088328126</v>
      </c>
      <c r="M506" s="46">
        <f t="shared" si="193"/>
        <v>145563973.27477625</v>
      </c>
      <c r="N506" s="46">
        <f t="shared" si="187"/>
        <v>296099258.95295876</v>
      </c>
      <c r="O506" s="47">
        <f t="shared" si="194"/>
        <v>146151285.98818186</v>
      </c>
      <c r="P506" s="46">
        <f t="shared" si="188"/>
        <v>296686571.66636521</v>
      </c>
      <c r="Q506" s="46">
        <f t="shared" si="181"/>
        <v>587312.71340560913</v>
      </c>
      <c r="R506" s="46">
        <f t="shared" si="181"/>
        <v>587312.7134064436</v>
      </c>
      <c r="S506" s="46">
        <f t="shared" si="182"/>
        <v>8991.446660013029</v>
      </c>
      <c r="T506" s="46"/>
      <c r="U506" s="46"/>
      <c r="V506" s="46"/>
      <c r="W506" s="4"/>
      <c r="X506" s="20"/>
      <c r="Y506" s="38">
        <f t="shared" si="189"/>
        <v>39.039921558179245</v>
      </c>
      <c r="Z506" s="38">
        <f t="shared" si="190"/>
        <v>2.6035495905994983</v>
      </c>
      <c r="AA506" s="38">
        <f t="shared" si="191"/>
        <v>41.643471148778744</v>
      </c>
      <c r="AB506" s="39"/>
      <c r="AC506" s="38">
        <f t="shared" si="192"/>
        <v>41.643471148778744</v>
      </c>
      <c r="AD506" s="22"/>
      <c r="AF506" s="38">
        <f t="shared" si="183"/>
        <v>296099258.95295876</v>
      </c>
      <c r="AG506" s="38">
        <f t="shared" si="184"/>
        <v>587312.7134064436</v>
      </c>
      <c r="AH506" s="104"/>
      <c r="AI506" s="104"/>
      <c r="AJ506" s="104"/>
      <c r="AK506" s="104"/>
    </row>
    <row r="507" spans="2:37" s="2" customFormat="1" ht="15" customHeight="1" x14ac:dyDescent="0.25">
      <c r="B507" s="32">
        <v>49126</v>
      </c>
      <c r="C507" s="33">
        <f t="shared" si="185"/>
        <v>2034</v>
      </c>
      <c r="D507" s="34">
        <f>'[1]IGP-DI'!C501</f>
        <v>0</v>
      </c>
      <c r="E507" s="45">
        <f t="shared" si="174"/>
        <v>1.0000000000000007</v>
      </c>
      <c r="F507" s="45">
        <f t="shared" si="186"/>
        <v>3453.5338571917277</v>
      </c>
      <c r="G507" s="67"/>
      <c r="H507" s="46"/>
      <c r="I507" s="46">
        <f t="shared" si="176"/>
        <v>15198315.307736117</v>
      </c>
      <c r="J507" s="46">
        <f t="shared" si="175"/>
        <v>15198315.307735965</v>
      </c>
      <c r="K507" s="46">
        <f t="shared" si="180"/>
        <v>126652.62756446765</v>
      </c>
      <c r="L507" s="46">
        <f t="shared" si="180"/>
        <v>126652.62756446637</v>
      </c>
      <c r="M507" s="46">
        <f t="shared" si="193"/>
        <v>145698798.96565953</v>
      </c>
      <c r="N507" s="46">
        <f t="shared" si="187"/>
        <v>296234084.64384204</v>
      </c>
      <c r="O507" s="47">
        <f t="shared" si="194"/>
        <v>146151285.98818186</v>
      </c>
      <c r="P507" s="46">
        <f t="shared" si="188"/>
        <v>296686571.66636521</v>
      </c>
      <c r="Q507" s="46">
        <f t="shared" si="181"/>
        <v>452487.02252233028</v>
      </c>
      <c r="R507" s="46">
        <f t="shared" si="181"/>
        <v>452487.02252316475</v>
      </c>
      <c r="S507" s="46">
        <f t="shared" si="182"/>
        <v>6927.3367228295947</v>
      </c>
      <c r="T507" s="46"/>
      <c r="U507" s="46"/>
      <c r="V507" s="46"/>
      <c r="W507" s="4"/>
      <c r="X507" s="20"/>
      <c r="Y507" s="38">
        <f t="shared" si="189"/>
        <v>36.673341800521712</v>
      </c>
      <c r="Z507" s="38">
        <f t="shared" si="190"/>
        <v>2.0058690631927441</v>
      </c>
      <c r="AA507" s="38">
        <f t="shared" si="191"/>
        <v>38.679210863714459</v>
      </c>
      <c r="AB507" s="39"/>
      <c r="AC507" s="38">
        <f t="shared" si="192"/>
        <v>38.679210863714459</v>
      </c>
      <c r="AD507" s="22"/>
      <c r="AF507" s="38">
        <f t="shared" si="183"/>
        <v>296234084.64384204</v>
      </c>
      <c r="AG507" s="38">
        <f t="shared" si="184"/>
        <v>452487.02252316475</v>
      </c>
      <c r="AH507" s="104"/>
      <c r="AI507" s="104"/>
      <c r="AJ507" s="104"/>
      <c r="AK507" s="104"/>
    </row>
    <row r="508" spans="2:37" s="2" customFormat="1" ht="15" customHeight="1" x14ac:dyDescent="0.25">
      <c r="B508" s="32">
        <v>49157</v>
      </c>
      <c r="C508" s="33">
        <f t="shared" si="185"/>
        <v>2034</v>
      </c>
      <c r="D508" s="34">
        <f>'[1]IGP-DI'!C502</f>
        <v>0</v>
      </c>
      <c r="E508" s="45">
        <f t="shared" si="174"/>
        <v>1.0000000000000007</v>
      </c>
      <c r="F508" s="45">
        <f t="shared" si="186"/>
        <v>3453.5338571917277</v>
      </c>
      <c r="G508" s="67"/>
      <c r="H508" s="46"/>
      <c r="I508" s="46">
        <f t="shared" si="176"/>
        <v>13809480.923155434</v>
      </c>
      <c r="J508" s="46">
        <f t="shared" si="175"/>
        <v>13809480.92315528</v>
      </c>
      <c r="K508" s="46">
        <f t="shared" si="180"/>
        <v>115079.00769296195</v>
      </c>
      <c r="L508" s="46">
        <f t="shared" si="180"/>
        <v>115079.00769296066</v>
      </c>
      <c r="M508" s="46">
        <f t="shared" si="193"/>
        <v>145825451.59322399</v>
      </c>
      <c r="N508" s="46">
        <f t="shared" si="187"/>
        <v>296360737.27140653</v>
      </c>
      <c r="O508" s="47">
        <f t="shared" si="194"/>
        <v>146151285.98818186</v>
      </c>
      <c r="P508" s="46">
        <f t="shared" si="188"/>
        <v>296686571.66636521</v>
      </c>
      <c r="Q508" s="46">
        <f t="shared" si="181"/>
        <v>325834.39495787024</v>
      </c>
      <c r="R508" s="46">
        <f t="shared" si="181"/>
        <v>325834.39495867491</v>
      </c>
      <c r="S508" s="46">
        <f t="shared" si="182"/>
        <v>4988.3520574175955</v>
      </c>
      <c r="T508" s="46"/>
      <c r="U508" s="46"/>
      <c r="V508" s="46"/>
      <c r="W508" s="4"/>
      <c r="X508" s="20"/>
      <c r="Y508" s="38">
        <f t="shared" si="189"/>
        <v>33.322102070410331</v>
      </c>
      <c r="Z508" s="38">
        <f t="shared" si="190"/>
        <v>1.4444196187709939</v>
      </c>
      <c r="AA508" s="38">
        <f t="shared" si="191"/>
        <v>34.766521689181324</v>
      </c>
      <c r="AB508" s="39"/>
      <c r="AC508" s="38">
        <f t="shared" si="192"/>
        <v>34.766521689181324</v>
      </c>
      <c r="AD508" s="22"/>
      <c r="AF508" s="38">
        <f t="shared" si="183"/>
        <v>296360737.27140653</v>
      </c>
      <c r="AG508" s="38">
        <f t="shared" si="184"/>
        <v>325834.39495867491</v>
      </c>
      <c r="AH508" s="104"/>
      <c r="AI508" s="104"/>
      <c r="AJ508" s="104"/>
      <c r="AK508" s="104"/>
    </row>
    <row r="509" spans="2:37" s="2" customFormat="1" ht="15" customHeight="1" x14ac:dyDescent="0.25">
      <c r="B509" s="32">
        <v>49188</v>
      </c>
      <c r="C509" s="33">
        <f t="shared" si="185"/>
        <v>2034</v>
      </c>
      <c r="D509" s="34">
        <f>'[1]IGP-DI'!C503</f>
        <v>0</v>
      </c>
      <c r="E509" s="45">
        <f t="shared" si="174"/>
        <v>1.0000000000000007</v>
      </c>
      <c r="F509" s="45">
        <f t="shared" si="186"/>
        <v>3453.5338571917277</v>
      </c>
      <c r="G509" s="67"/>
      <c r="H509" s="46"/>
      <c r="I509" s="46">
        <f t="shared" si="176"/>
        <v>12891058.499340555</v>
      </c>
      <c r="J509" s="46">
        <f t="shared" si="175"/>
        <v>12891058.4993404</v>
      </c>
      <c r="K509" s="46">
        <f t="shared" si="180"/>
        <v>107425.48749450462</v>
      </c>
      <c r="L509" s="46">
        <f t="shared" si="180"/>
        <v>107425.48749450334</v>
      </c>
      <c r="M509" s="46">
        <f t="shared" si="193"/>
        <v>145940530.60091695</v>
      </c>
      <c r="N509" s="46">
        <f t="shared" si="187"/>
        <v>296475816.27909946</v>
      </c>
      <c r="O509" s="47">
        <f t="shared" si="194"/>
        <v>146151285.98818186</v>
      </c>
      <c r="P509" s="46">
        <f t="shared" si="188"/>
        <v>296686571.66636521</v>
      </c>
      <c r="Q509" s="46">
        <f t="shared" si="181"/>
        <v>210755.38726490736</v>
      </c>
      <c r="R509" s="46">
        <f t="shared" si="181"/>
        <v>210755.38726574183</v>
      </c>
      <c r="S509" s="46">
        <f t="shared" si="182"/>
        <v>3226.5533840042976</v>
      </c>
      <c r="T509" s="46"/>
      <c r="U509" s="46"/>
      <c r="V509" s="46"/>
      <c r="W509" s="4"/>
      <c r="X509" s="20"/>
      <c r="Y509" s="38">
        <f t="shared" si="189"/>
        <v>31.105960426824176</v>
      </c>
      <c r="Z509" s="38">
        <f t="shared" si="190"/>
        <v>0.93427588013513752</v>
      </c>
      <c r="AA509" s="38">
        <f t="shared" si="191"/>
        <v>32.040236306959315</v>
      </c>
      <c r="AB509" s="39"/>
      <c r="AC509" s="38">
        <f t="shared" si="192"/>
        <v>32.040236306959315</v>
      </c>
      <c r="AD509" s="22"/>
      <c r="AF509" s="38">
        <f t="shared" si="183"/>
        <v>296475816.27909946</v>
      </c>
      <c r="AG509" s="38">
        <f t="shared" si="184"/>
        <v>210755.38726574183</v>
      </c>
      <c r="AH509" s="104"/>
      <c r="AI509" s="104"/>
      <c r="AJ509" s="104"/>
      <c r="AK509" s="104"/>
    </row>
    <row r="510" spans="2:37" s="2" customFormat="1" ht="15" customHeight="1" x14ac:dyDescent="0.25">
      <c r="B510" s="32">
        <v>49218</v>
      </c>
      <c r="C510" s="33">
        <f t="shared" si="185"/>
        <v>2034</v>
      </c>
      <c r="D510" s="34">
        <f>'[1]IGP-DI'!C504</f>
        <v>0</v>
      </c>
      <c r="E510" s="45">
        <f t="shared" si="174"/>
        <v>1.0000000000000007</v>
      </c>
      <c r="F510" s="45">
        <f t="shared" si="186"/>
        <v>3453.5338571917277</v>
      </c>
      <c r="G510" s="67"/>
      <c r="H510" s="46"/>
      <c r="I510" s="46">
        <f t="shared" si="176"/>
        <v>9166746.1137208641</v>
      </c>
      <c r="J510" s="46">
        <f t="shared" si="175"/>
        <v>9166746.1137207057</v>
      </c>
      <c r="K510" s="46">
        <f t="shared" si="180"/>
        <v>76389.550947673866</v>
      </c>
      <c r="L510" s="46">
        <f t="shared" si="180"/>
        <v>76389.550947672542</v>
      </c>
      <c r="M510" s="46">
        <f t="shared" si="193"/>
        <v>146047956.08841145</v>
      </c>
      <c r="N510" s="46">
        <f t="shared" si="187"/>
        <v>296583241.76659399</v>
      </c>
      <c r="O510" s="47">
        <f t="shared" si="194"/>
        <v>146151285.98818186</v>
      </c>
      <c r="P510" s="46">
        <f t="shared" si="188"/>
        <v>296686571.66636521</v>
      </c>
      <c r="Q510" s="46">
        <f t="shared" si="181"/>
        <v>103329.89977040887</v>
      </c>
      <c r="R510" s="46">
        <f t="shared" si="181"/>
        <v>103329.89977121353</v>
      </c>
      <c r="S510" s="46">
        <f t="shared" si="182"/>
        <v>1581.9260522875745</v>
      </c>
      <c r="T510" s="46"/>
      <c r="U510" s="46"/>
      <c r="V510" s="46"/>
      <c r="W510" s="4"/>
      <c r="X510" s="20"/>
      <c r="Y510" s="38">
        <f t="shared" si="189"/>
        <v>22.119241943610014</v>
      </c>
      <c r="Z510" s="38">
        <f t="shared" si="190"/>
        <v>0.45806009661475622</v>
      </c>
      <c r="AA510" s="38">
        <f t="shared" si="191"/>
        <v>22.577302040224769</v>
      </c>
      <c r="AB510" s="39"/>
      <c r="AC510" s="38">
        <f t="shared" si="192"/>
        <v>22.577302040224769</v>
      </c>
      <c r="AD510" s="22"/>
      <c r="AF510" s="38">
        <f t="shared" si="183"/>
        <v>296583241.76659399</v>
      </c>
      <c r="AG510" s="38">
        <f t="shared" si="184"/>
        <v>103329.89977121353</v>
      </c>
      <c r="AH510" s="104"/>
      <c r="AI510" s="104"/>
      <c r="AJ510" s="104"/>
      <c r="AK510" s="104"/>
    </row>
    <row r="511" spans="2:37" s="2" customFormat="1" ht="15" customHeight="1" x14ac:dyDescent="0.25">
      <c r="B511" s="32">
        <v>49249</v>
      </c>
      <c r="C511" s="33">
        <f t="shared" si="185"/>
        <v>2034</v>
      </c>
      <c r="D511" s="34">
        <f>'[1]IGP-DI'!C505</f>
        <v>0</v>
      </c>
      <c r="E511" s="45">
        <f t="shared" si="174"/>
        <v>1.0000000000000007</v>
      </c>
      <c r="F511" s="45">
        <f t="shared" si="186"/>
        <v>3453.5338571917277</v>
      </c>
      <c r="G511" s="67"/>
      <c r="H511" s="46"/>
      <c r="I511" s="46">
        <f t="shared" si="176"/>
        <v>2092571.3086872203</v>
      </c>
      <c r="J511" s="46">
        <f t="shared" si="175"/>
        <v>2092571.3086870573</v>
      </c>
      <c r="K511" s="46">
        <f t="shared" si="180"/>
        <v>17438.09423906017</v>
      </c>
      <c r="L511" s="46">
        <f t="shared" si="180"/>
        <v>17438.09423905881</v>
      </c>
      <c r="M511" s="46">
        <f t="shared" si="193"/>
        <v>146124345.63935912</v>
      </c>
      <c r="N511" s="46">
        <f t="shared" si="187"/>
        <v>296659631.31754166</v>
      </c>
      <c r="O511" s="47">
        <f t="shared" si="194"/>
        <v>146151285.98818186</v>
      </c>
      <c r="P511" s="46">
        <f t="shared" si="188"/>
        <v>296686571.66636521</v>
      </c>
      <c r="Q511" s="46">
        <f t="shared" si="181"/>
        <v>26940.348822742701</v>
      </c>
      <c r="R511" s="46">
        <f t="shared" si="181"/>
        <v>26940.348823547363</v>
      </c>
      <c r="S511" s="46">
        <f t="shared" si="182"/>
        <v>412.44247556656632</v>
      </c>
      <c r="T511" s="46"/>
      <c r="U511" s="46"/>
      <c r="V511" s="46"/>
      <c r="W511" s="4"/>
      <c r="X511" s="20"/>
      <c r="Y511" s="38">
        <f t="shared" si="189"/>
        <v>5.0493479896672433</v>
      </c>
      <c r="Z511" s="38">
        <f t="shared" si="190"/>
        <v>0.1194262146026701</v>
      </c>
      <c r="AA511" s="38">
        <f t="shared" si="191"/>
        <v>5.168774204269913</v>
      </c>
      <c r="AB511" s="39"/>
      <c r="AC511" s="38">
        <f t="shared" si="192"/>
        <v>5.168774204269913</v>
      </c>
      <c r="AD511" s="22"/>
      <c r="AF511" s="38">
        <f t="shared" si="183"/>
        <v>296659631.31754166</v>
      </c>
      <c r="AG511" s="38">
        <f t="shared" si="184"/>
        <v>26940.348823547363</v>
      </c>
      <c r="AH511" s="104"/>
      <c r="AI511" s="104"/>
      <c r="AJ511" s="104"/>
      <c r="AK511" s="104"/>
    </row>
    <row r="512" spans="2:37" s="2" customFormat="1" ht="15" customHeight="1" x14ac:dyDescent="0.25">
      <c r="B512" s="41">
        <v>49279</v>
      </c>
      <c r="C512" s="33">
        <f t="shared" si="185"/>
        <v>2034</v>
      </c>
      <c r="D512" s="34">
        <f>'[1]IGP-DI'!C506</f>
        <v>0</v>
      </c>
      <c r="E512" s="48">
        <f t="shared" si="174"/>
        <v>1.0000000000000007</v>
      </c>
      <c r="F512" s="48">
        <f t="shared" si="186"/>
        <v>3453.5338571917277</v>
      </c>
      <c r="G512" s="44">
        <f t="shared" ref="G512" si="207">F512/F500-1</f>
        <v>0</v>
      </c>
      <c r="H512" s="46"/>
      <c r="I512" s="46">
        <f t="shared" si="176"/>
        <v>1140270.5500506698</v>
      </c>
      <c r="J512" s="47">
        <f t="shared" si="175"/>
        <v>1140270.5500505064</v>
      </c>
      <c r="K512" s="46">
        <f t="shared" si="180"/>
        <v>9502.2545837555808</v>
      </c>
      <c r="L512" s="47">
        <f t="shared" si="180"/>
        <v>9502.2545837542202</v>
      </c>
      <c r="M512" s="46">
        <f t="shared" si="193"/>
        <v>146141783.73359817</v>
      </c>
      <c r="N512" s="47">
        <f t="shared" si="187"/>
        <v>296677069.41178071</v>
      </c>
      <c r="O512" s="47">
        <f t="shared" si="194"/>
        <v>146151285.98818186</v>
      </c>
      <c r="P512" s="47">
        <f t="shared" si="188"/>
        <v>296686571.66636521</v>
      </c>
      <c r="Q512" s="46">
        <f t="shared" si="181"/>
        <v>9502.2545836865902</v>
      </c>
      <c r="R512" s="47">
        <f t="shared" si="181"/>
        <v>9502.2545844912529</v>
      </c>
      <c r="S512" s="47">
        <f t="shared" si="182"/>
        <v>145.47448624220431</v>
      </c>
      <c r="T512" s="47">
        <f t="shared" ref="T512" si="208">SUM(S501:S512)</f>
        <v>105486.65328795147</v>
      </c>
      <c r="U512" s="47">
        <f>SUM(L501:L512)</f>
        <v>1352682.0754475468</v>
      </c>
      <c r="V512" s="47">
        <f t="shared" ref="V512" si="209">T512+U512</f>
        <v>1458168.7287354982</v>
      </c>
      <c r="W512" s="4"/>
      <c r="X512" s="20"/>
      <c r="Y512" s="38">
        <f t="shared" si="189"/>
        <v>2.7514583544523474</v>
      </c>
      <c r="Z512" s="38">
        <f t="shared" si="190"/>
        <v>4.2123370511994399E-2</v>
      </c>
      <c r="AA512" s="38">
        <f t="shared" si="191"/>
        <v>2.793581724964342</v>
      </c>
      <c r="AB512" s="39"/>
      <c r="AC512" s="38">
        <f t="shared" si="192"/>
        <v>2.793581724964342</v>
      </c>
      <c r="AD512" s="22"/>
      <c r="AF512" s="38">
        <f t="shared" si="183"/>
        <v>296677069.41178071</v>
      </c>
      <c r="AG512" s="38">
        <f t="shared" si="184"/>
        <v>9502.2545844912529</v>
      </c>
      <c r="AH512" s="104"/>
      <c r="AI512" s="104"/>
      <c r="AJ512" s="104"/>
      <c r="AK512" s="104"/>
    </row>
    <row r="513" spans="2:37" s="2" customFormat="1" ht="15" customHeight="1" x14ac:dyDescent="0.25">
      <c r="B513" s="32">
        <v>49310</v>
      </c>
      <c r="C513" s="33">
        <f t="shared" si="185"/>
        <v>2035</v>
      </c>
      <c r="D513" s="34">
        <f>'[1]IGP-DI'!C507</f>
        <v>0</v>
      </c>
      <c r="E513" s="35">
        <f t="shared" si="174"/>
        <v>1.0000000000000007</v>
      </c>
      <c r="F513" s="35">
        <f t="shared" si="186"/>
        <v>3453.5338571917277</v>
      </c>
      <c r="G513" s="67"/>
      <c r="H513" s="37"/>
      <c r="I513" s="37">
        <f t="shared" si="176"/>
        <v>-6.7520886659622192E-8</v>
      </c>
      <c r="J513" s="37">
        <f t="shared" si="175"/>
        <v>-2.3166649043560028E-7</v>
      </c>
      <c r="K513" s="37">
        <f t="shared" si="180"/>
        <v>-5.6267405549685157E-10</v>
      </c>
      <c r="L513" s="37">
        <f t="shared" si="180"/>
        <v>-1.9305540869633355E-9</v>
      </c>
      <c r="M513" s="37">
        <f t="shared" si="193"/>
        <v>146151285.98818192</v>
      </c>
      <c r="N513" s="37">
        <f t="shared" si="187"/>
        <v>296686571.66636449</v>
      </c>
      <c r="O513" s="40">
        <f t="shared" si="194"/>
        <v>146151285.98818186</v>
      </c>
      <c r="P513" s="37">
        <f t="shared" si="188"/>
        <v>296686571.66636521</v>
      </c>
      <c r="Q513" s="37">
        <f t="shared" si="181"/>
        <v>0</v>
      </c>
      <c r="R513" s="37">
        <f t="shared" si="181"/>
        <v>7.152557373046875E-7</v>
      </c>
      <c r="S513" s="37">
        <f t="shared" si="182"/>
        <v>1.0950186610029597E-8</v>
      </c>
      <c r="T513" s="37"/>
      <c r="U513" s="37"/>
      <c r="V513" s="37"/>
      <c r="W513" s="4"/>
      <c r="X513" s="20"/>
      <c r="Y513" s="38">
        <f t="shared" si="189"/>
        <v>-5.5900829897558415E-13</v>
      </c>
      <c r="Z513" s="38">
        <f t="shared" si="190"/>
        <v>3.1707193451214173E-12</v>
      </c>
      <c r="AA513" s="38">
        <f t="shared" si="191"/>
        <v>2.6117110461458329E-12</v>
      </c>
      <c r="AB513" s="39"/>
      <c r="AC513" s="38">
        <f t="shared" si="192"/>
        <v>2.6117110461458329E-12</v>
      </c>
      <c r="AD513" s="22"/>
      <c r="AF513" s="38">
        <f t="shared" si="183"/>
        <v>296686571.66636449</v>
      </c>
      <c r="AG513" s="38">
        <f t="shared" si="184"/>
        <v>7.152557373046875E-7</v>
      </c>
      <c r="AH513" s="104"/>
      <c r="AI513" s="104"/>
      <c r="AJ513" s="104"/>
      <c r="AK513" s="104"/>
    </row>
    <row r="514" spans="2:37" s="2" customFormat="1" ht="15" customHeight="1" x14ac:dyDescent="0.25">
      <c r="B514" s="32">
        <v>49341</v>
      </c>
      <c r="C514" s="33">
        <f t="shared" si="185"/>
        <v>2035</v>
      </c>
      <c r="D514" s="34">
        <f>'[1]IGP-DI'!C508</f>
        <v>0</v>
      </c>
      <c r="E514" s="35">
        <f t="shared" ref="E514:E577" si="210">(1+D514)*E513/(1+D393)</f>
        <v>1.0000000000000007</v>
      </c>
      <c r="F514" s="35">
        <f t="shared" si="186"/>
        <v>3453.5338571917277</v>
      </c>
      <c r="G514" s="67"/>
      <c r="H514" s="37"/>
      <c r="I514" s="37">
        <f t="shared" si="176"/>
        <v>-6.7520886659622192E-8</v>
      </c>
      <c r="J514" s="37">
        <f t="shared" ref="J514:J577" si="211">(H513+J513)*(1+D513)-(H393*E513)</f>
        <v>-2.3166649043560028E-7</v>
      </c>
      <c r="K514" s="37">
        <f t="shared" si="180"/>
        <v>-5.6267405549685157E-10</v>
      </c>
      <c r="L514" s="37">
        <f t="shared" si="180"/>
        <v>-1.9305540869633355E-9</v>
      </c>
      <c r="M514" s="37">
        <f t="shared" si="193"/>
        <v>146151285.98818192</v>
      </c>
      <c r="N514" s="37">
        <f t="shared" si="187"/>
        <v>296686571.66636449</v>
      </c>
      <c r="O514" s="40">
        <f t="shared" si="194"/>
        <v>146151285.98818186</v>
      </c>
      <c r="P514" s="37">
        <f t="shared" si="188"/>
        <v>296686571.66636521</v>
      </c>
      <c r="Q514" s="37">
        <f t="shared" si="181"/>
        <v>0</v>
      </c>
      <c r="R514" s="37">
        <f t="shared" si="181"/>
        <v>7.152557373046875E-7</v>
      </c>
      <c r="S514" s="37">
        <f t="shared" si="182"/>
        <v>1.0950186610029597E-8</v>
      </c>
      <c r="T514" s="37"/>
      <c r="U514" s="37"/>
      <c r="V514" s="37"/>
      <c r="W514" s="4"/>
      <c r="X514" s="20"/>
      <c r="Y514" s="38">
        <f t="shared" si="189"/>
        <v>-5.5900829897558415E-13</v>
      </c>
      <c r="Z514" s="38">
        <f t="shared" si="190"/>
        <v>3.1707193451214173E-12</v>
      </c>
      <c r="AA514" s="38">
        <f t="shared" si="191"/>
        <v>2.6117110461458329E-12</v>
      </c>
      <c r="AB514" s="39"/>
      <c r="AC514" s="38">
        <f t="shared" si="192"/>
        <v>2.6117110461458329E-12</v>
      </c>
      <c r="AD514" s="22"/>
      <c r="AF514" s="38">
        <f t="shared" si="183"/>
        <v>296686571.66636449</v>
      </c>
      <c r="AG514" s="38">
        <f t="shared" si="184"/>
        <v>7.152557373046875E-7</v>
      </c>
      <c r="AH514" s="104"/>
      <c r="AI514" s="104"/>
      <c r="AJ514" s="104"/>
      <c r="AK514" s="104"/>
    </row>
    <row r="515" spans="2:37" s="2" customFormat="1" ht="15" customHeight="1" x14ac:dyDescent="0.25">
      <c r="B515" s="32">
        <v>49369</v>
      </c>
      <c r="C515" s="33">
        <f t="shared" si="185"/>
        <v>2035</v>
      </c>
      <c r="D515" s="34">
        <f>'[1]IGP-DI'!C509</f>
        <v>0</v>
      </c>
      <c r="E515" s="35">
        <f t="shared" si="210"/>
        <v>1.0000000000000007</v>
      </c>
      <c r="F515" s="35">
        <f t="shared" si="186"/>
        <v>3453.5338571917277</v>
      </c>
      <c r="G515" s="67"/>
      <c r="H515" s="37"/>
      <c r="I515" s="37">
        <f t="shared" ref="I515:I578" si="212">I514+H514-H394</f>
        <v>-6.7520886659622192E-8</v>
      </c>
      <c r="J515" s="37">
        <f t="shared" si="211"/>
        <v>-2.3166649043560028E-7</v>
      </c>
      <c r="K515" s="37">
        <f t="shared" si="180"/>
        <v>-5.6267405549685157E-10</v>
      </c>
      <c r="L515" s="37">
        <f t="shared" si="180"/>
        <v>-1.9305540869633355E-9</v>
      </c>
      <c r="M515" s="37">
        <f t="shared" si="193"/>
        <v>146151285.98818192</v>
      </c>
      <c r="N515" s="37">
        <f t="shared" si="187"/>
        <v>296686571.66636449</v>
      </c>
      <c r="O515" s="40">
        <f t="shared" si="194"/>
        <v>146151285.98818186</v>
      </c>
      <c r="P515" s="37">
        <f t="shared" si="188"/>
        <v>296686571.66636521</v>
      </c>
      <c r="Q515" s="37">
        <f t="shared" si="181"/>
        <v>0</v>
      </c>
      <c r="R515" s="37">
        <f t="shared" si="181"/>
        <v>7.152557373046875E-7</v>
      </c>
      <c r="S515" s="37">
        <f t="shared" si="182"/>
        <v>1.0950186610029597E-8</v>
      </c>
      <c r="T515" s="37"/>
      <c r="U515" s="37"/>
      <c r="V515" s="37"/>
      <c r="W515" s="4"/>
      <c r="X515" s="20"/>
      <c r="Y515" s="38">
        <f t="shared" si="189"/>
        <v>-5.5900829897558415E-13</v>
      </c>
      <c r="Z515" s="38">
        <f t="shared" si="190"/>
        <v>3.1707193451214173E-12</v>
      </c>
      <c r="AA515" s="38">
        <f t="shared" si="191"/>
        <v>2.6117110461458329E-12</v>
      </c>
      <c r="AB515" s="39"/>
      <c r="AC515" s="38">
        <f t="shared" si="192"/>
        <v>2.6117110461458329E-12</v>
      </c>
      <c r="AD515" s="22"/>
      <c r="AF515" s="38">
        <f t="shared" si="183"/>
        <v>296686571.66636449</v>
      </c>
      <c r="AG515" s="38">
        <f t="shared" si="184"/>
        <v>7.152557373046875E-7</v>
      </c>
      <c r="AH515" s="104"/>
      <c r="AI515" s="104"/>
      <c r="AJ515" s="104"/>
      <c r="AK515" s="104"/>
    </row>
    <row r="516" spans="2:37" s="2" customFormat="1" ht="15" customHeight="1" x14ac:dyDescent="0.25">
      <c r="B516" s="32">
        <v>49400</v>
      </c>
      <c r="C516" s="33">
        <f t="shared" si="185"/>
        <v>2035</v>
      </c>
      <c r="D516" s="34">
        <f>'[1]IGP-DI'!C510</f>
        <v>0</v>
      </c>
      <c r="E516" s="35">
        <f t="shared" si="210"/>
        <v>1.0000000000000007</v>
      </c>
      <c r="F516" s="35">
        <f t="shared" si="186"/>
        <v>3453.5338571917277</v>
      </c>
      <c r="G516" s="67"/>
      <c r="H516" s="37"/>
      <c r="I516" s="37">
        <f t="shared" si="212"/>
        <v>-6.7520886659622192E-8</v>
      </c>
      <c r="J516" s="37">
        <f t="shared" si="211"/>
        <v>-2.3166649043560028E-7</v>
      </c>
      <c r="K516" s="37">
        <f t="shared" si="180"/>
        <v>-5.6267405549685157E-10</v>
      </c>
      <c r="L516" s="37">
        <f t="shared" si="180"/>
        <v>-1.9305540869633355E-9</v>
      </c>
      <c r="M516" s="37">
        <f t="shared" si="193"/>
        <v>146151285.98818192</v>
      </c>
      <c r="N516" s="37">
        <f t="shared" si="187"/>
        <v>296686571.66636449</v>
      </c>
      <c r="O516" s="40">
        <f t="shared" si="194"/>
        <v>146151285.98818186</v>
      </c>
      <c r="P516" s="37">
        <f t="shared" si="188"/>
        <v>296686571.66636521</v>
      </c>
      <c r="Q516" s="37">
        <f t="shared" si="181"/>
        <v>0</v>
      </c>
      <c r="R516" s="37">
        <f t="shared" si="181"/>
        <v>7.152557373046875E-7</v>
      </c>
      <c r="S516" s="37">
        <f t="shared" si="182"/>
        <v>1.0950186610029597E-8</v>
      </c>
      <c r="T516" s="37"/>
      <c r="U516" s="37"/>
      <c r="V516" s="37"/>
      <c r="W516" s="4"/>
      <c r="X516" s="20"/>
      <c r="Y516" s="38">
        <f t="shared" si="189"/>
        <v>-5.5900829897558415E-13</v>
      </c>
      <c r="Z516" s="38">
        <f t="shared" si="190"/>
        <v>3.1707193451214173E-12</v>
      </c>
      <c r="AA516" s="38">
        <f t="shared" si="191"/>
        <v>2.6117110461458329E-12</v>
      </c>
      <c r="AB516" s="39"/>
      <c r="AC516" s="38">
        <f t="shared" si="192"/>
        <v>2.6117110461458329E-12</v>
      </c>
      <c r="AD516" s="22"/>
      <c r="AF516" s="38">
        <f t="shared" si="183"/>
        <v>296686571.66636449</v>
      </c>
      <c r="AG516" s="38">
        <f t="shared" si="184"/>
        <v>7.152557373046875E-7</v>
      </c>
      <c r="AH516" s="104"/>
      <c r="AI516" s="104"/>
      <c r="AJ516" s="104"/>
      <c r="AK516" s="104"/>
    </row>
    <row r="517" spans="2:37" s="2" customFormat="1" ht="15" customHeight="1" x14ac:dyDescent="0.25">
      <c r="B517" s="32">
        <v>49430</v>
      </c>
      <c r="C517" s="33">
        <f t="shared" si="185"/>
        <v>2035</v>
      </c>
      <c r="D517" s="34">
        <f>'[1]IGP-DI'!C511</f>
        <v>0</v>
      </c>
      <c r="E517" s="35">
        <f t="shared" si="210"/>
        <v>1.0000000000000007</v>
      </c>
      <c r="F517" s="35">
        <f t="shared" si="186"/>
        <v>3453.5338571917277</v>
      </c>
      <c r="G517" s="67"/>
      <c r="H517" s="37"/>
      <c r="I517" s="37">
        <f t="shared" si="212"/>
        <v>-6.7520886659622192E-8</v>
      </c>
      <c r="J517" s="37">
        <f t="shared" si="211"/>
        <v>-2.3166649043560028E-7</v>
      </c>
      <c r="K517" s="37">
        <f t="shared" si="180"/>
        <v>-5.6267405549685157E-10</v>
      </c>
      <c r="L517" s="37">
        <f t="shared" si="180"/>
        <v>-1.9305540869633355E-9</v>
      </c>
      <c r="M517" s="37">
        <f t="shared" si="193"/>
        <v>146151285.98818192</v>
      </c>
      <c r="N517" s="37">
        <f t="shared" si="187"/>
        <v>296686571.66636449</v>
      </c>
      <c r="O517" s="40">
        <f t="shared" si="194"/>
        <v>146151285.98818186</v>
      </c>
      <c r="P517" s="37">
        <f t="shared" si="188"/>
        <v>296686571.66636521</v>
      </c>
      <c r="Q517" s="37">
        <f t="shared" si="181"/>
        <v>0</v>
      </c>
      <c r="R517" s="37">
        <f t="shared" si="181"/>
        <v>7.152557373046875E-7</v>
      </c>
      <c r="S517" s="37">
        <f t="shared" si="182"/>
        <v>1.0950186610029597E-8</v>
      </c>
      <c r="T517" s="37"/>
      <c r="U517" s="37"/>
      <c r="V517" s="37"/>
      <c r="W517" s="4"/>
      <c r="X517" s="20"/>
      <c r="Y517" s="38">
        <f t="shared" si="189"/>
        <v>-5.5900829897558415E-13</v>
      </c>
      <c r="Z517" s="38">
        <f t="shared" si="190"/>
        <v>3.1707193451214173E-12</v>
      </c>
      <c r="AA517" s="38">
        <f t="shared" si="191"/>
        <v>2.6117110461458329E-12</v>
      </c>
      <c r="AB517" s="39"/>
      <c r="AC517" s="38">
        <f t="shared" si="192"/>
        <v>2.6117110461458329E-12</v>
      </c>
      <c r="AD517" s="22"/>
      <c r="AF517" s="38">
        <f t="shared" si="183"/>
        <v>296686571.66636449</v>
      </c>
      <c r="AG517" s="38">
        <f t="shared" si="184"/>
        <v>7.152557373046875E-7</v>
      </c>
      <c r="AH517" s="104"/>
      <c r="AI517" s="104"/>
      <c r="AJ517" s="104"/>
      <c r="AK517" s="104"/>
    </row>
    <row r="518" spans="2:37" s="2" customFormat="1" ht="15" customHeight="1" x14ac:dyDescent="0.25">
      <c r="B518" s="32">
        <v>49461</v>
      </c>
      <c r="C518" s="33">
        <f t="shared" si="185"/>
        <v>2035</v>
      </c>
      <c r="D518" s="34">
        <f>'[1]IGP-DI'!C512</f>
        <v>0</v>
      </c>
      <c r="E518" s="35">
        <f t="shared" si="210"/>
        <v>1.0000000000000007</v>
      </c>
      <c r="F518" s="35">
        <f t="shared" si="186"/>
        <v>3453.5338571917277</v>
      </c>
      <c r="G518" s="67"/>
      <c r="H518" s="37"/>
      <c r="I518" s="37">
        <f t="shared" si="212"/>
        <v>-6.7520886659622192E-8</v>
      </c>
      <c r="J518" s="37">
        <f t="shared" si="211"/>
        <v>-2.3166649043560028E-7</v>
      </c>
      <c r="K518" s="37">
        <f t="shared" si="180"/>
        <v>-5.6267405549685157E-10</v>
      </c>
      <c r="L518" s="37">
        <f t="shared" si="180"/>
        <v>-1.9305540869633355E-9</v>
      </c>
      <c r="M518" s="37">
        <f t="shared" si="193"/>
        <v>146151285.98818192</v>
      </c>
      <c r="N518" s="37">
        <f t="shared" si="187"/>
        <v>296686571.66636449</v>
      </c>
      <c r="O518" s="40">
        <f t="shared" si="194"/>
        <v>146151285.98818186</v>
      </c>
      <c r="P518" s="37">
        <f t="shared" si="188"/>
        <v>296686571.66636521</v>
      </c>
      <c r="Q518" s="37">
        <f t="shared" si="181"/>
        <v>0</v>
      </c>
      <c r="R518" s="37">
        <f t="shared" si="181"/>
        <v>7.152557373046875E-7</v>
      </c>
      <c r="S518" s="37">
        <f t="shared" si="182"/>
        <v>1.0950186610029597E-8</v>
      </c>
      <c r="T518" s="37"/>
      <c r="U518" s="37"/>
      <c r="V518" s="37"/>
      <c r="W518" s="4"/>
      <c r="X518" s="20"/>
      <c r="Y518" s="38">
        <f t="shared" si="189"/>
        <v>-5.5900829897558415E-13</v>
      </c>
      <c r="Z518" s="38">
        <f t="shared" si="190"/>
        <v>3.1707193451214173E-12</v>
      </c>
      <c r="AA518" s="38">
        <f t="shared" si="191"/>
        <v>2.6117110461458329E-12</v>
      </c>
      <c r="AB518" s="39"/>
      <c r="AC518" s="38">
        <f t="shared" si="192"/>
        <v>2.6117110461458329E-12</v>
      </c>
      <c r="AD518" s="22"/>
      <c r="AF518" s="38">
        <f t="shared" si="183"/>
        <v>296686571.66636449</v>
      </c>
      <c r="AG518" s="38">
        <f t="shared" si="184"/>
        <v>7.152557373046875E-7</v>
      </c>
      <c r="AH518" s="104"/>
      <c r="AI518" s="104"/>
      <c r="AJ518" s="104"/>
      <c r="AK518" s="104"/>
    </row>
    <row r="519" spans="2:37" s="2" customFormat="1" ht="15" customHeight="1" x14ac:dyDescent="0.25">
      <c r="B519" s="32">
        <v>49491</v>
      </c>
      <c r="C519" s="33">
        <f t="shared" si="185"/>
        <v>2035</v>
      </c>
      <c r="D519" s="34">
        <f>'[1]IGP-DI'!C513</f>
        <v>0</v>
      </c>
      <c r="E519" s="35">
        <f t="shared" si="210"/>
        <v>1.0000000000000007</v>
      </c>
      <c r="F519" s="35">
        <f t="shared" si="186"/>
        <v>3453.5338571917277</v>
      </c>
      <c r="G519" s="67"/>
      <c r="H519" s="37"/>
      <c r="I519" s="37">
        <f t="shared" si="212"/>
        <v>-6.7520886659622192E-8</v>
      </c>
      <c r="J519" s="37">
        <f t="shared" si="211"/>
        <v>-2.3166649043560028E-7</v>
      </c>
      <c r="K519" s="37">
        <f t="shared" si="180"/>
        <v>-5.6267405549685157E-10</v>
      </c>
      <c r="L519" s="37">
        <f t="shared" si="180"/>
        <v>-1.9305540869633355E-9</v>
      </c>
      <c r="M519" s="37">
        <f t="shared" si="193"/>
        <v>146151285.98818192</v>
      </c>
      <c r="N519" s="37">
        <f t="shared" si="187"/>
        <v>296686571.66636449</v>
      </c>
      <c r="O519" s="40">
        <f t="shared" si="194"/>
        <v>146151285.98818186</v>
      </c>
      <c r="P519" s="37">
        <f t="shared" si="188"/>
        <v>296686571.66636521</v>
      </c>
      <c r="Q519" s="37">
        <f t="shared" si="181"/>
        <v>0</v>
      </c>
      <c r="R519" s="37">
        <f t="shared" si="181"/>
        <v>7.152557373046875E-7</v>
      </c>
      <c r="S519" s="37">
        <f t="shared" si="182"/>
        <v>1.0950186610029597E-8</v>
      </c>
      <c r="T519" s="37"/>
      <c r="U519" s="37"/>
      <c r="V519" s="37"/>
      <c r="W519" s="4"/>
      <c r="X519" s="20"/>
      <c r="Y519" s="38">
        <f t="shared" si="189"/>
        <v>-5.5900829897558415E-13</v>
      </c>
      <c r="Z519" s="38">
        <f t="shared" si="190"/>
        <v>3.1707193451214173E-12</v>
      </c>
      <c r="AA519" s="38">
        <f t="shared" si="191"/>
        <v>2.6117110461458329E-12</v>
      </c>
      <c r="AB519" s="39"/>
      <c r="AC519" s="38">
        <f t="shared" si="192"/>
        <v>2.6117110461458329E-12</v>
      </c>
      <c r="AD519" s="22"/>
      <c r="AF519" s="38">
        <f t="shared" si="183"/>
        <v>296686571.66636449</v>
      </c>
      <c r="AG519" s="38">
        <f t="shared" si="184"/>
        <v>7.152557373046875E-7</v>
      </c>
      <c r="AH519" s="104"/>
      <c r="AI519" s="104"/>
      <c r="AJ519" s="104"/>
      <c r="AK519" s="104"/>
    </row>
    <row r="520" spans="2:37" s="2" customFormat="1" ht="15" customHeight="1" x14ac:dyDescent="0.25">
      <c r="B520" s="32">
        <v>49522</v>
      </c>
      <c r="C520" s="33">
        <f t="shared" si="185"/>
        <v>2035</v>
      </c>
      <c r="D520" s="34">
        <f>'[1]IGP-DI'!C514</f>
        <v>0</v>
      </c>
      <c r="E520" s="35">
        <f t="shared" si="210"/>
        <v>1.0000000000000007</v>
      </c>
      <c r="F520" s="35">
        <f t="shared" si="186"/>
        <v>3453.5338571917277</v>
      </c>
      <c r="G520" s="67"/>
      <c r="H520" s="37"/>
      <c r="I520" s="37">
        <f t="shared" si="212"/>
        <v>-6.7520886659622192E-8</v>
      </c>
      <c r="J520" s="37">
        <f t="shared" si="211"/>
        <v>-2.3166649043560028E-7</v>
      </c>
      <c r="K520" s="37">
        <f t="shared" si="180"/>
        <v>-5.6267405549685157E-10</v>
      </c>
      <c r="L520" s="37">
        <f t="shared" si="180"/>
        <v>-1.9305540869633355E-9</v>
      </c>
      <c r="M520" s="37">
        <f t="shared" si="193"/>
        <v>146151285.98818192</v>
      </c>
      <c r="N520" s="37">
        <f t="shared" si="187"/>
        <v>296686571.66636449</v>
      </c>
      <c r="O520" s="40">
        <f t="shared" si="194"/>
        <v>146151285.98818186</v>
      </c>
      <c r="P520" s="37">
        <f t="shared" si="188"/>
        <v>296686571.66636521</v>
      </c>
      <c r="Q520" s="37">
        <f t="shared" si="181"/>
        <v>0</v>
      </c>
      <c r="R520" s="37">
        <f t="shared" si="181"/>
        <v>7.152557373046875E-7</v>
      </c>
      <c r="S520" s="37">
        <f t="shared" si="182"/>
        <v>1.0950186610029597E-8</v>
      </c>
      <c r="T520" s="37"/>
      <c r="U520" s="37"/>
      <c r="V520" s="37"/>
      <c r="W520" s="4"/>
      <c r="X520" s="20"/>
      <c r="Y520" s="38">
        <f t="shared" si="189"/>
        <v>-5.5900829897558415E-13</v>
      </c>
      <c r="Z520" s="38">
        <f t="shared" si="190"/>
        <v>3.1707193451214173E-12</v>
      </c>
      <c r="AA520" s="38">
        <f t="shared" si="191"/>
        <v>2.6117110461458329E-12</v>
      </c>
      <c r="AB520" s="39"/>
      <c r="AC520" s="38">
        <f t="shared" si="192"/>
        <v>2.6117110461458329E-12</v>
      </c>
      <c r="AD520" s="22"/>
      <c r="AF520" s="38">
        <f t="shared" si="183"/>
        <v>296686571.66636449</v>
      </c>
      <c r="AG520" s="38">
        <f t="shared" si="184"/>
        <v>7.152557373046875E-7</v>
      </c>
      <c r="AH520" s="104"/>
      <c r="AI520" s="104"/>
      <c r="AJ520" s="104"/>
      <c r="AK520" s="104"/>
    </row>
    <row r="521" spans="2:37" s="2" customFormat="1" ht="15" customHeight="1" x14ac:dyDescent="0.25">
      <c r="B521" s="32">
        <v>49553</v>
      </c>
      <c r="C521" s="33">
        <f t="shared" si="185"/>
        <v>2035</v>
      </c>
      <c r="D521" s="34">
        <f>'[1]IGP-DI'!C515</f>
        <v>0</v>
      </c>
      <c r="E521" s="35">
        <f t="shared" si="210"/>
        <v>1.0000000000000007</v>
      </c>
      <c r="F521" s="35">
        <f t="shared" si="186"/>
        <v>3453.5338571917277</v>
      </c>
      <c r="G521" s="67"/>
      <c r="H521" s="37"/>
      <c r="I521" s="37">
        <f t="shared" si="212"/>
        <v>-6.7520886659622192E-8</v>
      </c>
      <c r="J521" s="37">
        <f t="shared" si="211"/>
        <v>-2.3166649043560028E-7</v>
      </c>
      <c r="K521" s="37">
        <f t="shared" ref="K521:L584" si="213">I521*$K$5</f>
        <v>-5.6267405549685157E-10</v>
      </c>
      <c r="L521" s="37">
        <f t="shared" si="213"/>
        <v>-1.9305540869633355E-9</v>
      </c>
      <c r="M521" s="37">
        <f t="shared" si="193"/>
        <v>146151285.98818192</v>
      </c>
      <c r="N521" s="37">
        <f t="shared" si="187"/>
        <v>296686571.66636449</v>
      </c>
      <c r="O521" s="40">
        <f t="shared" si="194"/>
        <v>146151285.98818186</v>
      </c>
      <c r="P521" s="37">
        <f t="shared" si="188"/>
        <v>296686571.66636521</v>
      </c>
      <c r="Q521" s="37">
        <f t="shared" ref="Q521:R584" si="214">O521-M521</f>
        <v>0</v>
      </c>
      <c r="R521" s="37">
        <f t="shared" si="214"/>
        <v>7.152557373046875E-7</v>
      </c>
      <c r="S521" s="37">
        <f t="shared" ref="S521:S584" si="215">$K$4*R521</f>
        <v>1.0950186610029597E-8</v>
      </c>
      <c r="T521" s="37"/>
      <c r="U521" s="37"/>
      <c r="V521" s="37"/>
      <c r="W521" s="4"/>
      <c r="X521" s="20"/>
      <c r="Y521" s="38">
        <f t="shared" si="189"/>
        <v>-5.5900829897558415E-13</v>
      </c>
      <c r="Z521" s="38">
        <f t="shared" si="190"/>
        <v>3.1707193451214173E-12</v>
      </c>
      <c r="AA521" s="38">
        <f t="shared" si="191"/>
        <v>2.6117110461458329E-12</v>
      </c>
      <c r="AB521" s="39"/>
      <c r="AC521" s="38">
        <f t="shared" si="192"/>
        <v>2.6117110461458329E-12</v>
      </c>
      <c r="AD521" s="22"/>
      <c r="AF521" s="38">
        <f t="shared" ref="AF521:AF584" si="216">N521</f>
        <v>296686571.66636449</v>
      </c>
      <c r="AG521" s="38">
        <f t="shared" ref="AG521:AG584" si="217">P521-AF521</f>
        <v>7.152557373046875E-7</v>
      </c>
      <c r="AH521" s="104"/>
      <c r="AI521" s="104"/>
      <c r="AJ521" s="104"/>
      <c r="AK521" s="104"/>
    </row>
    <row r="522" spans="2:37" s="2" customFormat="1" ht="15" customHeight="1" x14ac:dyDescent="0.25">
      <c r="B522" s="32">
        <v>49583</v>
      </c>
      <c r="C522" s="33">
        <f t="shared" ref="C522:C585" si="218">YEAR(B522)</f>
        <v>2035</v>
      </c>
      <c r="D522" s="34">
        <f>'[1]IGP-DI'!C516</f>
        <v>0</v>
      </c>
      <c r="E522" s="35">
        <f t="shared" si="210"/>
        <v>1.0000000000000007</v>
      </c>
      <c r="F522" s="35">
        <f t="shared" ref="F522:F585" si="219">(1+D522)*F521</f>
        <v>3453.5338571917277</v>
      </c>
      <c r="G522" s="67"/>
      <c r="H522" s="37"/>
      <c r="I522" s="37">
        <f t="shared" si="212"/>
        <v>-6.7520886659622192E-8</v>
      </c>
      <c r="J522" s="37">
        <f t="shared" si="211"/>
        <v>-2.3166649043560028E-7</v>
      </c>
      <c r="K522" s="37">
        <f t="shared" si="213"/>
        <v>-5.6267405549685157E-10</v>
      </c>
      <c r="L522" s="37">
        <f t="shared" si="213"/>
        <v>-1.9305540869633355E-9</v>
      </c>
      <c r="M522" s="37">
        <f t="shared" si="193"/>
        <v>146151285.98818192</v>
      </c>
      <c r="N522" s="37">
        <f t="shared" ref="N522:N585" si="220">(L521+N521)*(1+D521)</f>
        <v>296686571.66636449</v>
      </c>
      <c r="O522" s="40">
        <f t="shared" si="194"/>
        <v>146151285.98818186</v>
      </c>
      <c r="P522" s="37">
        <f t="shared" ref="P522:P585" si="221">(H521+P521)*(1+D521)</f>
        <v>296686571.66636521</v>
      </c>
      <c r="Q522" s="37">
        <f t="shared" si="214"/>
        <v>0</v>
      </c>
      <c r="R522" s="37">
        <f t="shared" si="214"/>
        <v>7.152557373046875E-7</v>
      </c>
      <c r="S522" s="37">
        <f t="shared" si="215"/>
        <v>1.0950186610029597E-8</v>
      </c>
      <c r="T522" s="37"/>
      <c r="U522" s="37"/>
      <c r="V522" s="37"/>
      <c r="W522" s="4"/>
      <c r="X522" s="20"/>
      <c r="Y522" s="38">
        <f t="shared" ref="Y522:Y585" si="222">L522/F521</f>
        <v>-5.5900829897558415E-13</v>
      </c>
      <c r="Z522" s="38">
        <f t="shared" ref="Z522:Z585" si="223">S522/F521</f>
        <v>3.1707193451214173E-12</v>
      </c>
      <c r="AA522" s="38">
        <f t="shared" ref="AA522:AA585" si="224">Y522+Z522</f>
        <v>2.6117110461458329E-12</v>
      </c>
      <c r="AB522" s="39"/>
      <c r="AC522" s="38">
        <f t="shared" ref="AC522:AC585" si="225">AA522-H522/F521</f>
        <v>2.6117110461458329E-12</v>
      </c>
      <c r="AD522" s="22"/>
      <c r="AF522" s="38">
        <f t="shared" si="216"/>
        <v>296686571.66636449</v>
      </c>
      <c r="AG522" s="38">
        <f t="shared" si="217"/>
        <v>7.152557373046875E-7</v>
      </c>
      <c r="AH522" s="104"/>
      <c r="AI522" s="104"/>
      <c r="AJ522" s="104"/>
      <c r="AK522" s="104"/>
    </row>
    <row r="523" spans="2:37" s="2" customFormat="1" ht="15" customHeight="1" x14ac:dyDescent="0.25">
      <c r="B523" s="32">
        <v>49614</v>
      </c>
      <c r="C523" s="33">
        <f t="shared" si="218"/>
        <v>2035</v>
      </c>
      <c r="D523" s="34">
        <f>'[1]IGP-DI'!C517</f>
        <v>0</v>
      </c>
      <c r="E523" s="35">
        <f t="shared" si="210"/>
        <v>1.0000000000000007</v>
      </c>
      <c r="F523" s="35">
        <f t="shared" si="219"/>
        <v>3453.5338571917277</v>
      </c>
      <c r="G523" s="67"/>
      <c r="H523" s="37"/>
      <c r="I523" s="37">
        <f t="shared" si="212"/>
        <v>-6.7520886659622192E-8</v>
      </c>
      <c r="J523" s="37">
        <f t="shared" si="211"/>
        <v>-2.3166649043560028E-7</v>
      </c>
      <c r="K523" s="37">
        <f t="shared" si="213"/>
        <v>-5.6267405549685157E-10</v>
      </c>
      <c r="L523" s="37">
        <f t="shared" si="213"/>
        <v>-1.9305540869633355E-9</v>
      </c>
      <c r="M523" s="37">
        <f t="shared" ref="M523:M586" si="226">(K522+M522)</f>
        <v>146151285.98818192</v>
      </c>
      <c r="N523" s="37">
        <f t="shared" si="220"/>
        <v>296686571.66636449</v>
      </c>
      <c r="O523" s="40">
        <f t="shared" ref="O523:O586" si="227">O522+H522</f>
        <v>146151285.98818186</v>
      </c>
      <c r="P523" s="37">
        <f t="shared" si="221"/>
        <v>296686571.66636521</v>
      </c>
      <c r="Q523" s="37">
        <f t="shared" si="214"/>
        <v>0</v>
      </c>
      <c r="R523" s="37">
        <f t="shared" si="214"/>
        <v>7.152557373046875E-7</v>
      </c>
      <c r="S523" s="37">
        <f t="shared" si="215"/>
        <v>1.0950186610029597E-8</v>
      </c>
      <c r="T523" s="37"/>
      <c r="U523" s="37"/>
      <c r="V523" s="37"/>
      <c r="W523" s="4"/>
      <c r="X523" s="20"/>
      <c r="Y523" s="38">
        <f t="shared" si="222"/>
        <v>-5.5900829897558415E-13</v>
      </c>
      <c r="Z523" s="38">
        <f t="shared" si="223"/>
        <v>3.1707193451214173E-12</v>
      </c>
      <c r="AA523" s="38">
        <f t="shared" si="224"/>
        <v>2.6117110461458329E-12</v>
      </c>
      <c r="AB523" s="39"/>
      <c r="AC523" s="38">
        <f t="shared" si="225"/>
        <v>2.6117110461458329E-12</v>
      </c>
      <c r="AD523" s="22"/>
      <c r="AF523" s="38">
        <f t="shared" si="216"/>
        <v>296686571.66636449</v>
      </c>
      <c r="AG523" s="38">
        <f t="shared" si="217"/>
        <v>7.152557373046875E-7</v>
      </c>
      <c r="AH523" s="104"/>
      <c r="AI523" s="104"/>
      <c r="AJ523" s="104"/>
      <c r="AK523" s="104"/>
    </row>
    <row r="524" spans="2:37" s="2" customFormat="1" ht="15" customHeight="1" x14ac:dyDescent="0.25">
      <c r="B524" s="41">
        <v>49644</v>
      </c>
      <c r="C524" s="33">
        <f t="shared" si="218"/>
        <v>2035</v>
      </c>
      <c r="D524" s="34">
        <f>'[1]IGP-DI'!C518</f>
        <v>0</v>
      </c>
      <c r="E524" s="43">
        <f t="shared" si="210"/>
        <v>1.0000000000000007</v>
      </c>
      <c r="F524" s="43">
        <f t="shared" si="219"/>
        <v>3453.5338571917277</v>
      </c>
      <c r="G524" s="44">
        <f t="shared" ref="G524" si="228">F524/F512-1</f>
        <v>0</v>
      </c>
      <c r="H524" s="37"/>
      <c r="I524" s="37">
        <f t="shared" si="212"/>
        <v>-6.7520886659622192E-8</v>
      </c>
      <c r="J524" s="40">
        <f t="shared" si="211"/>
        <v>-2.3166649043560028E-7</v>
      </c>
      <c r="K524" s="37">
        <f t="shared" si="213"/>
        <v>-5.6267405549685157E-10</v>
      </c>
      <c r="L524" s="40">
        <f t="shared" si="213"/>
        <v>-1.9305540869633355E-9</v>
      </c>
      <c r="M524" s="37">
        <f t="shared" si="226"/>
        <v>146151285.98818192</v>
      </c>
      <c r="N524" s="40">
        <f t="shared" si="220"/>
        <v>296686571.66636449</v>
      </c>
      <c r="O524" s="40">
        <f t="shared" si="227"/>
        <v>146151285.98818186</v>
      </c>
      <c r="P524" s="40">
        <f t="shared" si="221"/>
        <v>296686571.66636521</v>
      </c>
      <c r="Q524" s="37">
        <f t="shared" si="214"/>
        <v>0</v>
      </c>
      <c r="R524" s="40">
        <f t="shared" si="214"/>
        <v>7.152557373046875E-7</v>
      </c>
      <c r="S524" s="40">
        <f t="shared" si="215"/>
        <v>1.0950186610029597E-8</v>
      </c>
      <c r="T524" s="40">
        <f t="shared" ref="T524" si="229">SUM(S513:S524)</f>
        <v>1.3140223932035516E-7</v>
      </c>
      <c r="U524" s="40">
        <f>SUM(L513:L524)</f>
        <v>-2.3166649043560031E-8</v>
      </c>
      <c r="V524" s="40">
        <f t="shared" ref="V524" si="230">T524+U524</f>
        <v>1.0823559027679513E-7</v>
      </c>
      <c r="W524" s="4"/>
      <c r="X524" s="20"/>
      <c r="Y524" s="38">
        <f t="shared" si="222"/>
        <v>-5.5900829897558415E-13</v>
      </c>
      <c r="Z524" s="38">
        <f t="shared" si="223"/>
        <v>3.1707193451214173E-12</v>
      </c>
      <c r="AA524" s="38">
        <f t="shared" si="224"/>
        <v>2.6117110461458329E-12</v>
      </c>
      <c r="AB524" s="39"/>
      <c r="AC524" s="38">
        <f t="shared" si="225"/>
        <v>2.6117110461458329E-12</v>
      </c>
      <c r="AD524" s="22"/>
      <c r="AF524" s="38">
        <f t="shared" si="216"/>
        <v>296686571.66636449</v>
      </c>
      <c r="AG524" s="38">
        <f t="shared" si="217"/>
        <v>7.152557373046875E-7</v>
      </c>
      <c r="AH524" s="104"/>
      <c r="AI524" s="104"/>
      <c r="AJ524" s="104"/>
      <c r="AK524" s="104"/>
    </row>
    <row r="525" spans="2:37" s="2" customFormat="1" ht="15" customHeight="1" x14ac:dyDescent="0.25">
      <c r="B525" s="32">
        <v>49675</v>
      </c>
      <c r="C525" s="33">
        <f t="shared" si="218"/>
        <v>2036</v>
      </c>
      <c r="D525" s="34">
        <f>'[1]IGP-DI'!C519</f>
        <v>0</v>
      </c>
      <c r="E525" s="45">
        <f t="shared" si="210"/>
        <v>1.0000000000000007</v>
      </c>
      <c r="F525" s="45">
        <f t="shared" si="219"/>
        <v>3453.5338571917277</v>
      </c>
      <c r="G525" s="67"/>
      <c r="H525" s="46"/>
      <c r="I525" s="46">
        <f t="shared" si="212"/>
        <v>-6.7520886659622192E-8</v>
      </c>
      <c r="J525" s="46">
        <f t="shared" si="211"/>
        <v>-2.3166649043560028E-7</v>
      </c>
      <c r="K525" s="46">
        <f t="shared" si="213"/>
        <v>-5.6267405549685157E-10</v>
      </c>
      <c r="L525" s="46">
        <f t="shared" si="213"/>
        <v>-1.9305540869633355E-9</v>
      </c>
      <c r="M525" s="46">
        <f t="shared" si="226"/>
        <v>146151285.98818192</v>
      </c>
      <c r="N525" s="46">
        <f t="shared" si="220"/>
        <v>296686571.66636449</v>
      </c>
      <c r="O525" s="47">
        <f t="shared" si="227"/>
        <v>146151285.98818186</v>
      </c>
      <c r="P525" s="46">
        <f t="shared" si="221"/>
        <v>296686571.66636521</v>
      </c>
      <c r="Q525" s="46">
        <f t="shared" si="214"/>
        <v>0</v>
      </c>
      <c r="R525" s="46">
        <f t="shared" si="214"/>
        <v>7.152557373046875E-7</v>
      </c>
      <c r="S525" s="46">
        <f t="shared" si="215"/>
        <v>1.0950186610029597E-8</v>
      </c>
      <c r="T525" s="46"/>
      <c r="U525" s="46"/>
      <c r="V525" s="46"/>
      <c r="W525" s="4"/>
      <c r="X525" s="20"/>
      <c r="Y525" s="38">
        <f t="shared" si="222"/>
        <v>-5.5900829897558415E-13</v>
      </c>
      <c r="Z525" s="38">
        <f t="shared" si="223"/>
        <v>3.1707193451214173E-12</v>
      </c>
      <c r="AA525" s="38">
        <f t="shared" si="224"/>
        <v>2.6117110461458329E-12</v>
      </c>
      <c r="AB525" s="39"/>
      <c r="AC525" s="38">
        <f t="shared" si="225"/>
        <v>2.6117110461458329E-12</v>
      </c>
      <c r="AD525" s="22"/>
      <c r="AF525" s="38">
        <f t="shared" si="216"/>
        <v>296686571.66636449</v>
      </c>
      <c r="AG525" s="38">
        <f t="shared" si="217"/>
        <v>7.152557373046875E-7</v>
      </c>
      <c r="AH525" s="104"/>
      <c r="AI525" s="104"/>
      <c r="AJ525" s="104"/>
      <c r="AK525" s="104"/>
    </row>
    <row r="526" spans="2:37" s="2" customFormat="1" ht="15" customHeight="1" x14ac:dyDescent="0.25">
      <c r="B526" s="32">
        <v>49706</v>
      </c>
      <c r="C526" s="33">
        <f t="shared" si="218"/>
        <v>2036</v>
      </c>
      <c r="D526" s="34">
        <f>'[1]IGP-DI'!C520</f>
        <v>0</v>
      </c>
      <c r="E526" s="45">
        <f t="shared" si="210"/>
        <v>1.0000000000000007</v>
      </c>
      <c r="F526" s="45">
        <f t="shared" si="219"/>
        <v>3453.5338571917277</v>
      </c>
      <c r="G526" s="67"/>
      <c r="H526" s="46"/>
      <c r="I526" s="46">
        <f t="shared" si="212"/>
        <v>-6.7520886659622192E-8</v>
      </c>
      <c r="J526" s="46">
        <f t="shared" si="211"/>
        <v>-2.3166649043560028E-7</v>
      </c>
      <c r="K526" s="46">
        <f t="shared" si="213"/>
        <v>-5.6267405549685157E-10</v>
      </c>
      <c r="L526" s="46">
        <f t="shared" si="213"/>
        <v>-1.9305540869633355E-9</v>
      </c>
      <c r="M526" s="46">
        <f t="shared" si="226"/>
        <v>146151285.98818192</v>
      </c>
      <c r="N526" s="46">
        <f t="shared" si="220"/>
        <v>296686571.66636449</v>
      </c>
      <c r="O526" s="47">
        <f t="shared" si="227"/>
        <v>146151285.98818186</v>
      </c>
      <c r="P526" s="46">
        <f t="shared" si="221"/>
        <v>296686571.66636521</v>
      </c>
      <c r="Q526" s="46">
        <f t="shared" si="214"/>
        <v>0</v>
      </c>
      <c r="R526" s="46">
        <f t="shared" si="214"/>
        <v>7.152557373046875E-7</v>
      </c>
      <c r="S526" s="46">
        <f t="shared" si="215"/>
        <v>1.0950186610029597E-8</v>
      </c>
      <c r="T526" s="46"/>
      <c r="U526" s="46"/>
      <c r="V526" s="46"/>
      <c r="W526" s="4"/>
      <c r="X526" s="20"/>
      <c r="Y526" s="38">
        <f t="shared" si="222"/>
        <v>-5.5900829897558415E-13</v>
      </c>
      <c r="Z526" s="38">
        <f t="shared" si="223"/>
        <v>3.1707193451214173E-12</v>
      </c>
      <c r="AA526" s="38">
        <f t="shared" si="224"/>
        <v>2.6117110461458329E-12</v>
      </c>
      <c r="AB526" s="39"/>
      <c r="AC526" s="38">
        <f t="shared" si="225"/>
        <v>2.6117110461458329E-12</v>
      </c>
      <c r="AD526" s="22"/>
      <c r="AF526" s="38">
        <f t="shared" si="216"/>
        <v>296686571.66636449</v>
      </c>
      <c r="AG526" s="38">
        <f t="shared" si="217"/>
        <v>7.152557373046875E-7</v>
      </c>
      <c r="AH526" s="104"/>
      <c r="AI526" s="104"/>
      <c r="AJ526" s="104"/>
      <c r="AK526" s="104"/>
    </row>
    <row r="527" spans="2:37" s="2" customFormat="1" ht="15" customHeight="1" x14ac:dyDescent="0.25">
      <c r="B527" s="32">
        <v>49735</v>
      </c>
      <c r="C527" s="33">
        <f t="shared" si="218"/>
        <v>2036</v>
      </c>
      <c r="D527" s="34">
        <f>'[1]IGP-DI'!C521</f>
        <v>0</v>
      </c>
      <c r="E527" s="45">
        <f t="shared" si="210"/>
        <v>1.0000000000000007</v>
      </c>
      <c r="F527" s="45">
        <f t="shared" si="219"/>
        <v>3453.5338571917277</v>
      </c>
      <c r="G527" s="67"/>
      <c r="H527" s="46"/>
      <c r="I527" s="46">
        <f t="shared" si="212"/>
        <v>-6.7520886659622192E-8</v>
      </c>
      <c r="J527" s="46">
        <f t="shared" si="211"/>
        <v>-2.3166649043560028E-7</v>
      </c>
      <c r="K527" s="46">
        <f t="shared" si="213"/>
        <v>-5.6267405549685157E-10</v>
      </c>
      <c r="L527" s="46">
        <f t="shared" si="213"/>
        <v>-1.9305540869633355E-9</v>
      </c>
      <c r="M527" s="46">
        <f t="shared" si="226"/>
        <v>146151285.98818192</v>
      </c>
      <c r="N527" s="46">
        <f t="shared" si="220"/>
        <v>296686571.66636449</v>
      </c>
      <c r="O527" s="47">
        <f t="shared" si="227"/>
        <v>146151285.98818186</v>
      </c>
      <c r="P527" s="46">
        <f t="shared" si="221"/>
        <v>296686571.66636521</v>
      </c>
      <c r="Q527" s="46">
        <f t="shared" si="214"/>
        <v>0</v>
      </c>
      <c r="R527" s="46">
        <f t="shared" si="214"/>
        <v>7.152557373046875E-7</v>
      </c>
      <c r="S527" s="46">
        <f t="shared" si="215"/>
        <v>1.0950186610029597E-8</v>
      </c>
      <c r="T527" s="46"/>
      <c r="U527" s="46"/>
      <c r="V527" s="46"/>
      <c r="W527" s="4"/>
      <c r="X527" s="20"/>
      <c r="Y527" s="38">
        <f t="shared" si="222"/>
        <v>-5.5900829897558415E-13</v>
      </c>
      <c r="Z527" s="38">
        <f t="shared" si="223"/>
        <v>3.1707193451214173E-12</v>
      </c>
      <c r="AA527" s="38">
        <f t="shared" si="224"/>
        <v>2.6117110461458329E-12</v>
      </c>
      <c r="AB527" s="39"/>
      <c r="AC527" s="38">
        <f t="shared" si="225"/>
        <v>2.6117110461458329E-12</v>
      </c>
      <c r="AD527" s="22"/>
      <c r="AF527" s="38">
        <f t="shared" si="216"/>
        <v>296686571.66636449</v>
      </c>
      <c r="AG527" s="38">
        <f t="shared" si="217"/>
        <v>7.152557373046875E-7</v>
      </c>
      <c r="AH527" s="104"/>
      <c r="AI527" s="104"/>
      <c r="AJ527" s="104"/>
      <c r="AK527" s="104"/>
    </row>
    <row r="528" spans="2:37" s="2" customFormat="1" ht="15" customHeight="1" x14ac:dyDescent="0.25">
      <c r="B528" s="32">
        <v>49766</v>
      </c>
      <c r="C528" s="33">
        <f t="shared" si="218"/>
        <v>2036</v>
      </c>
      <c r="D528" s="34">
        <f>'[1]IGP-DI'!C522</f>
        <v>0</v>
      </c>
      <c r="E528" s="45">
        <f t="shared" si="210"/>
        <v>1.0000000000000007</v>
      </c>
      <c r="F528" s="45">
        <f t="shared" si="219"/>
        <v>3453.5338571917277</v>
      </c>
      <c r="G528" s="67"/>
      <c r="H528" s="46"/>
      <c r="I528" s="46">
        <f t="shared" si="212"/>
        <v>-6.7520886659622192E-8</v>
      </c>
      <c r="J528" s="46">
        <f t="shared" si="211"/>
        <v>-2.3166649043560028E-7</v>
      </c>
      <c r="K528" s="46">
        <f t="shared" si="213"/>
        <v>-5.6267405549685157E-10</v>
      </c>
      <c r="L528" s="46">
        <f t="shared" si="213"/>
        <v>-1.9305540869633355E-9</v>
      </c>
      <c r="M528" s="46">
        <f t="shared" si="226"/>
        <v>146151285.98818192</v>
      </c>
      <c r="N528" s="46">
        <f t="shared" si="220"/>
        <v>296686571.66636449</v>
      </c>
      <c r="O528" s="47">
        <f t="shared" si="227"/>
        <v>146151285.98818186</v>
      </c>
      <c r="P528" s="46">
        <f t="shared" si="221"/>
        <v>296686571.66636521</v>
      </c>
      <c r="Q528" s="46">
        <f t="shared" si="214"/>
        <v>0</v>
      </c>
      <c r="R528" s="46">
        <f t="shared" si="214"/>
        <v>7.152557373046875E-7</v>
      </c>
      <c r="S528" s="46">
        <f t="shared" si="215"/>
        <v>1.0950186610029597E-8</v>
      </c>
      <c r="T528" s="46"/>
      <c r="U528" s="46"/>
      <c r="V528" s="46"/>
      <c r="W528" s="4"/>
      <c r="X528" s="20"/>
      <c r="Y528" s="38">
        <f t="shared" si="222"/>
        <v>-5.5900829897558415E-13</v>
      </c>
      <c r="Z528" s="38">
        <f t="shared" si="223"/>
        <v>3.1707193451214173E-12</v>
      </c>
      <c r="AA528" s="38">
        <f t="shared" si="224"/>
        <v>2.6117110461458329E-12</v>
      </c>
      <c r="AB528" s="39"/>
      <c r="AC528" s="38">
        <f t="shared" si="225"/>
        <v>2.6117110461458329E-12</v>
      </c>
      <c r="AD528" s="22"/>
      <c r="AF528" s="38">
        <f t="shared" si="216"/>
        <v>296686571.66636449</v>
      </c>
      <c r="AG528" s="38">
        <f t="shared" si="217"/>
        <v>7.152557373046875E-7</v>
      </c>
      <c r="AH528" s="104"/>
      <c r="AI528" s="104"/>
      <c r="AJ528" s="104"/>
      <c r="AK528" s="104"/>
    </row>
    <row r="529" spans="2:37" s="2" customFormat="1" ht="15" customHeight="1" x14ac:dyDescent="0.25">
      <c r="B529" s="32">
        <v>49796</v>
      </c>
      <c r="C529" s="33">
        <f t="shared" si="218"/>
        <v>2036</v>
      </c>
      <c r="D529" s="34">
        <f>'[1]IGP-DI'!C523</f>
        <v>0</v>
      </c>
      <c r="E529" s="45">
        <f t="shared" si="210"/>
        <v>1.0000000000000007</v>
      </c>
      <c r="F529" s="45">
        <f t="shared" si="219"/>
        <v>3453.5338571917277</v>
      </c>
      <c r="G529" s="67"/>
      <c r="H529" s="46"/>
      <c r="I529" s="46">
        <f t="shared" si="212"/>
        <v>-6.7520886659622192E-8</v>
      </c>
      <c r="J529" s="46">
        <f t="shared" si="211"/>
        <v>-2.3166649043560028E-7</v>
      </c>
      <c r="K529" s="46">
        <f t="shared" si="213"/>
        <v>-5.6267405549685157E-10</v>
      </c>
      <c r="L529" s="46">
        <f t="shared" si="213"/>
        <v>-1.9305540869633355E-9</v>
      </c>
      <c r="M529" s="46">
        <f t="shared" si="226"/>
        <v>146151285.98818192</v>
      </c>
      <c r="N529" s="46">
        <f t="shared" si="220"/>
        <v>296686571.66636449</v>
      </c>
      <c r="O529" s="47">
        <f t="shared" si="227"/>
        <v>146151285.98818186</v>
      </c>
      <c r="P529" s="46">
        <f t="shared" si="221"/>
        <v>296686571.66636521</v>
      </c>
      <c r="Q529" s="46">
        <f t="shared" si="214"/>
        <v>0</v>
      </c>
      <c r="R529" s="46">
        <f t="shared" si="214"/>
        <v>7.152557373046875E-7</v>
      </c>
      <c r="S529" s="46">
        <f t="shared" si="215"/>
        <v>1.0950186610029597E-8</v>
      </c>
      <c r="T529" s="46"/>
      <c r="U529" s="46"/>
      <c r="V529" s="46"/>
      <c r="W529" s="4"/>
      <c r="X529" s="20"/>
      <c r="Y529" s="38">
        <f t="shared" si="222"/>
        <v>-5.5900829897558415E-13</v>
      </c>
      <c r="Z529" s="38">
        <f t="shared" si="223"/>
        <v>3.1707193451214173E-12</v>
      </c>
      <c r="AA529" s="38">
        <f t="shared" si="224"/>
        <v>2.6117110461458329E-12</v>
      </c>
      <c r="AB529" s="39"/>
      <c r="AC529" s="38">
        <f t="shared" si="225"/>
        <v>2.6117110461458329E-12</v>
      </c>
      <c r="AD529" s="22"/>
      <c r="AF529" s="38">
        <f t="shared" si="216"/>
        <v>296686571.66636449</v>
      </c>
      <c r="AG529" s="38">
        <f t="shared" si="217"/>
        <v>7.152557373046875E-7</v>
      </c>
      <c r="AH529" s="104"/>
      <c r="AI529" s="104"/>
      <c r="AJ529" s="104"/>
      <c r="AK529" s="104"/>
    </row>
    <row r="530" spans="2:37" s="2" customFormat="1" ht="15" customHeight="1" x14ac:dyDescent="0.25">
      <c r="B530" s="32">
        <v>49827</v>
      </c>
      <c r="C530" s="33">
        <f t="shared" si="218"/>
        <v>2036</v>
      </c>
      <c r="D530" s="34">
        <f>'[1]IGP-DI'!C524</f>
        <v>0</v>
      </c>
      <c r="E530" s="45">
        <f t="shared" si="210"/>
        <v>1.0000000000000007</v>
      </c>
      <c r="F530" s="45">
        <f t="shared" si="219"/>
        <v>3453.5338571917277</v>
      </c>
      <c r="G530" s="67"/>
      <c r="H530" s="46"/>
      <c r="I530" s="46">
        <f t="shared" si="212"/>
        <v>-6.7520886659622192E-8</v>
      </c>
      <c r="J530" s="46">
        <f t="shared" si="211"/>
        <v>-2.3166649043560028E-7</v>
      </c>
      <c r="K530" s="46">
        <f t="shared" si="213"/>
        <v>-5.6267405549685157E-10</v>
      </c>
      <c r="L530" s="46">
        <f t="shared" si="213"/>
        <v>-1.9305540869633355E-9</v>
      </c>
      <c r="M530" s="46">
        <f t="shared" si="226"/>
        <v>146151285.98818192</v>
      </c>
      <c r="N530" s="46">
        <f t="shared" si="220"/>
        <v>296686571.66636449</v>
      </c>
      <c r="O530" s="47">
        <f t="shared" si="227"/>
        <v>146151285.98818186</v>
      </c>
      <c r="P530" s="46">
        <f t="shared" si="221"/>
        <v>296686571.66636521</v>
      </c>
      <c r="Q530" s="46">
        <f t="shared" si="214"/>
        <v>0</v>
      </c>
      <c r="R530" s="46">
        <f t="shared" si="214"/>
        <v>7.152557373046875E-7</v>
      </c>
      <c r="S530" s="46">
        <f t="shared" si="215"/>
        <v>1.0950186610029597E-8</v>
      </c>
      <c r="T530" s="46"/>
      <c r="U530" s="46"/>
      <c r="V530" s="46"/>
      <c r="W530" s="4"/>
      <c r="X530" s="20"/>
      <c r="Y530" s="38">
        <f t="shared" si="222"/>
        <v>-5.5900829897558415E-13</v>
      </c>
      <c r="Z530" s="38">
        <f t="shared" si="223"/>
        <v>3.1707193451214173E-12</v>
      </c>
      <c r="AA530" s="38">
        <f t="shared" si="224"/>
        <v>2.6117110461458329E-12</v>
      </c>
      <c r="AB530" s="39"/>
      <c r="AC530" s="38">
        <f t="shared" si="225"/>
        <v>2.6117110461458329E-12</v>
      </c>
      <c r="AD530" s="22"/>
      <c r="AF530" s="38">
        <f t="shared" si="216"/>
        <v>296686571.66636449</v>
      </c>
      <c r="AG530" s="38">
        <f t="shared" si="217"/>
        <v>7.152557373046875E-7</v>
      </c>
      <c r="AH530" s="104"/>
      <c r="AI530" s="104"/>
      <c r="AJ530" s="104"/>
      <c r="AK530" s="104"/>
    </row>
    <row r="531" spans="2:37" s="2" customFormat="1" ht="15" customHeight="1" x14ac:dyDescent="0.25">
      <c r="B531" s="32">
        <v>49857</v>
      </c>
      <c r="C531" s="33">
        <f t="shared" si="218"/>
        <v>2036</v>
      </c>
      <c r="D531" s="34">
        <f>'[1]IGP-DI'!C525</f>
        <v>0</v>
      </c>
      <c r="E531" s="45">
        <f t="shared" si="210"/>
        <v>1.0000000000000007</v>
      </c>
      <c r="F531" s="45">
        <f t="shared" si="219"/>
        <v>3453.5338571917277</v>
      </c>
      <c r="G531" s="67"/>
      <c r="H531" s="46"/>
      <c r="I531" s="46">
        <f t="shared" si="212"/>
        <v>-6.7520886659622192E-8</v>
      </c>
      <c r="J531" s="46">
        <f t="shared" si="211"/>
        <v>-2.3166649043560028E-7</v>
      </c>
      <c r="K531" s="46">
        <f t="shared" si="213"/>
        <v>-5.6267405549685157E-10</v>
      </c>
      <c r="L531" s="46">
        <f t="shared" si="213"/>
        <v>-1.9305540869633355E-9</v>
      </c>
      <c r="M531" s="46">
        <f t="shared" si="226"/>
        <v>146151285.98818192</v>
      </c>
      <c r="N531" s="46">
        <f t="shared" si="220"/>
        <v>296686571.66636449</v>
      </c>
      <c r="O531" s="47">
        <f t="shared" si="227"/>
        <v>146151285.98818186</v>
      </c>
      <c r="P531" s="46">
        <f t="shared" si="221"/>
        <v>296686571.66636521</v>
      </c>
      <c r="Q531" s="46">
        <f t="shared" si="214"/>
        <v>0</v>
      </c>
      <c r="R531" s="46">
        <f t="shared" si="214"/>
        <v>7.152557373046875E-7</v>
      </c>
      <c r="S531" s="46">
        <f t="shared" si="215"/>
        <v>1.0950186610029597E-8</v>
      </c>
      <c r="T531" s="46"/>
      <c r="U531" s="46"/>
      <c r="V531" s="46"/>
      <c r="W531" s="4"/>
      <c r="X531" s="20"/>
      <c r="Y531" s="38">
        <f t="shared" si="222"/>
        <v>-5.5900829897558415E-13</v>
      </c>
      <c r="Z531" s="38">
        <f t="shared" si="223"/>
        <v>3.1707193451214173E-12</v>
      </c>
      <c r="AA531" s="38">
        <f t="shared" si="224"/>
        <v>2.6117110461458329E-12</v>
      </c>
      <c r="AB531" s="39"/>
      <c r="AC531" s="38">
        <f t="shared" si="225"/>
        <v>2.6117110461458329E-12</v>
      </c>
      <c r="AD531" s="22"/>
      <c r="AF531" s="38">
        <f t="shared" si="216"/>
        <v>296686571.66636449</v>
      </c>
      <c r="AG531" s="38">
        <f t="shared" si="217"/>
        <v>7.152557373046875E-7</v>
      </c>
      <c r="AH531" s="104"/>
      <c r="AI531" s="104"/>
      <c r="AJ531" s="104"/>
      <c r="AK531" s="104"/>
    </row>
    <row r="532" spans="2:37" s="2" customFormat="1" ht="15" customHeight="1" x14ac:dyDescent="0.25">
      <c r="B532" s="32">
        <v>49888</v>
      </c>
      <c r="C532" s="33">
        <f t="shared" si="218"/>
        <v>2036</v>
      </c>
      <c r="D532" s="34">
        <f>'[1]IGP-DI'!C526</f>
        <v>0</v>
      </c>
      <c r="E532" s="45">
        <f t="shared" si="210"/>
        <v>1.0000000000000007</v>
      </c>
      <c r="F532" s="45">
        <f t="shared" si="219"/>
        <v>3453.5338571917277</v>
      </c>
      <c r="G532" s="67"/>
      <c r="H532" s="46"/>
      <c r="I532" s="46">
        <f t="shared" si="212"/>
        <v>-6.7520886659622192E-8</v>
      </c>
      <c r="J532" s="46">
        <f t="shared" si="211"/>
        <v>-2.3166649043560028E-7</v>
      </c>
      <c r="K532" s="46">
        <f t="shared" si="213"/>
        <v>-5.6267405549685157E-10</v>
      </c>
      <c r="L532" s="46">
        <f t="shared" si="213"/>
        <v>-1.9305540869633355E-9</v>
      </c>
      <c r="M532" s="46">
        <f t="shared" si="226"/>
        <v>146151285.98818192</v>
      </c>
      <c r="N532" s="46">
        <f t="shared" si="220"/>
        <v>296686571.66636449</v>
      </c>
      <c r="O532" s="47">
        <f t="shared" si="227"/>
        <v>146151285.98818186</v>
      </c>
      <c r="P532" s="46">
        <f t="shared" si="221"/>
        <v>296686571.66636521</v>
      </c>
      <c r="Q532" s="46">
        <f t="shared" si="214"/>
        <v>0</v>
      </c>
      <c r="R532" s="46">
        <f t="shared" si="214"/>
        <v>7.152557373046875E-7</v>
      </c>
      <c r="S532" s="46">
        <f t="shared" si="215"/>
        <v>1.0950186610029597E-8</v>
      </c>
      <c r="T532" s="46"/>
      <c r="U532" s="46"/>
      <c r="V532" s="46"/>
      <c r="W532" s="4"/>
      <c r="X532" s="20"/>
      <c r="Y532" s="38">
        <f t="shared" si="222"/>
        <v>-5.5900829897558415E-13</v>
      </c>
      <c r="Z532" s="38">
        <f t="shared" si="223"/>
        <v>3.1707193451214173E-12</v>
      </c>
      <c r="AA532" s="38">
        <f t="shared" si="224"/>
        <v>2.6117110461458329E-12</v>
      </c>
      <c r="AB532" s="39"/>
      <c r="AC532" s="38">
        <f t="shared" si="225"/>
        <v>2.6117110461458329E-12</v>
      </c>
      <c r="AD532" s="22"/>
      <c r="AF532" s="38">
        <f t="shared" si="216"/>
        <v>296686571.66636449</v>
      </c>
      <c r="AG532" s="38">
        <f t="shared" si="217"/>
        <v>7.152557373046875E-7</v>
      </c>
      <c r="AH532" s="104"/>
      <c r="AI532" s="104"/>
      <c r="AJ532" s="104"/>
      <c r="AK532" s="104"/>
    </row>
    <row r="533" spans="2:37" s="2" customFormat="1" ht="15" customHeight="1" x14ac:dyDescent="0.25">
      <c r="B533" s="32">
        <v>49919</v>
      </c>
      <c r="C533" s="33">
        <f t="shared" si="218"/>
        <v>2036</v>
      </c>
      <c r="D533" s="34">
        <f>'[1]IGP-DI'!C527</f>
        <v>0</v>
      </c>
      <c r="E533" s="45">
        <f t="shared" si="210"/>
        <v>1.0000000000000007</v>
      </c>
      <c r="F533" s="45">
        <f t="shared" si="219"/>
        <v>3453.5338571917277</v>
      </c>
      <c r="G533" s="67"/>
      <c r="H533" s="46"/>
      <c r="I533" s="46">
        <f t="shared" si="212"/>
        <v>-6.7520886659622192E-8</v>
      </c>
      <c r="J533" s="46">
        <f t="shared" si="211"/>
        <v>-2.3166649043560028E-7</v>
      </c>
      <c r="K533" s="46">
        <f t="shared" si="213"/>
        <v>-5.6267405549685157E-10</v>
      </c>
      <c r="L533" s="46">
        <f t="shared" si="213"/>
        <v>-1.9305540869633355E-9</v>
      </c>
      <c r="M533" s="46">
        <f t="shared" si="226"/>
        <v>146151285.98818192</v>
      </c>
      <c r="N533" s="46">
        <f t="shared" si="220"/>
        <v>296686571.66636449</v>
      </c>
      <c r="O533" s="47">
        <f t="shared" si="227"/>
        <v>146151285.98818186</v>
      </c>
      <c r="P533" s="46">
        <f t="shared" si="221"/>
        <v>296686571.66636521</v>
      </c>
      <c r="Q533" s="46">
        <f t="shared" si="214"/>
        <v>0</v>
      </c>
      <c r="R533" s="46">
        <f t="shared" si="214"/>
        <v>7.152557373046875E-7</v>
      </c>
      <c r="S533" s="46">
        <f t="shared" si="215"/>
        <v>1.0950186610029597E-8</v>
      </c>
      <c r="T533" s="46"/>
      <c r="U533" s="46"/>
      <c r="V533" s="46"/>
      <c r="W533" s="4"/>
      <c r="X533" s="20"/>
      <c r="Y533" s="38">
        <f t="shared" si="222"/>
        <v>-5.5900829897558415E-13</v>
      </c>
      <c r="Z533" s="38">
        <f t="shared" si="223"/>
        <v>3.1707193451214173E-12</v>
      </c>
      <c r="AA533" s="38">
        <f t="shared" si="224"/>
        <v>2.6117110461458329E-12</v>
      </c>
      <c r="AB533" s="39"/>
      <c r="AC533" s="38">
        <f t="shared" si="225"/>
        <v>2.6117110461458329E-12</v>
      </c>
      <c r="AD533" s="22"/>
      <c r="AF533" s="38">
        <f t="shared" si="216"/>
        <v>296686571.66636449</v>
      </c>
      <c r="AG533" s="38">
        <f t="shared" si="217"/>
        <v>7.152557373046875E-7</v>
      </c>
      <c r="AH533" s="104"/>
      <c r="AI533" s="104"/>
      <c r="AJ533" s="104"/>
      <c r="AK533" s="104"/>
    </row>
    <row r="534" spans="2:37" s="2" customFormat="1" ht="15" customHeight="1" x14ac:dyDescent="0.25">
      <c r="B534" s="32">
        <v>49949</v>
      </c>
      <c r="C534" s="33">
        <f t="shared" si="218"/>
        <v>2036</v>
      </c>
      <c r="D534" s="34">
        <f>'[1]IGP-DI'!C528</f>
        <v>0</v>
      </c>
      <c r="E534" s="45">
        <f t="shared" si="210"/>
        <v>1.0000000000000007</v>
      </c>
      <c r="F534" s="45">
        <f t="shared" si="219"/>
        <v>3453.5338571917277</v>
      </c>
      <c r="G534" s="67"/>
      <c r="H534" s="46"/>
      <c r="I534" s="46">
        <f t="shared" si="212"/>
        <v>-6.7520886659622192E-8</v>
      </c>
      <c r="J534" s="46">
        <f t="shared" si="211"/>
        <v>-2.3166649043560028E-7</v>
      </c>
      <c r="K534" s="46">
        <f t="shared" si="213"/>
        <v>-5.6267405549685157E-10</v>
      </c>
      <c r="L534" s="46">
        <f t="shared" si="213"/>
        <v>-1.9305540869633355E-9</v>
      </c>
      <c r="M534" s="46">
        <f t="shared" si="226"/>
        <v>146151285.98818192</v>
      </c>
      <c r="N534" s="46">
        <f t="shared" si="220"/>
        <v>296686571.66636449</v>
      </c>
      <c r="O534" s="47">
        <f t="shared" si="227"/>
        <v>146151285.98818186</v>
      </c>
      <c r="P534" s="46">
        <f t="shared" si="221"/>
        <v>296686571.66636521</v>
      </c>
      <c r="Q534" s="46">
        <f t="shared" si="214"/>
        <v>0</v>
      </c>
      <c r="R534" s="46">
        <f t="shared" si="214"/>
        <v>7.152557373046875E-7</v>
      </c>
      <c r="S534" s="46">
        <f t="shared" si="215"/>
        <v>1.0950186610029597E-8</v>
      </c>
      <c r="T534" s="46"/>
      <c r="U534" s="46"/>
      <c r="V534" s="46"/>
      <c r="W534" s="4"/>
      <c r="X534" s="20"/>
      <c r="Y534" s="38">
        <f t="shared" si="222"/>
        <v>-5.5900829897558415E-13</v>
      </c>
      <c r="Z534" s="38">
        <f t="shared" si="223"/>
        <v>3.1707193451214173E-12</v>
      </c>
      <c r="AA534" s="38">
        <f t="shared" si="224"/>
        <v>2.6117110461458329E-12</v>
      </c>
      <c r="AB534" s="39"/>
      <c r="AC534" s="38">
        <f t="shared" si="225"/>
        <v>2.6117110461458329E-12</v>
      </c>
      <c r="AD534" s="22"/>
      <c r="AF534" s="38">
        <f t="shared" si="216"/>
        <v>296686571.66636449</v>
      </c>
      <c r="AG534" s="38">
        <f t="shared" si="217"/>
        <v>7.152557373046875E-7</v>
      </c>
      <c r="AH534" s="104"/>
      <c r="AI534" s="104"/>
      <c r="AJ534" s="104"/>
      <c r="AK534" s="104"/>
    </row>
    <row r="535" spans="2:37" s="2" customFormat="1" ht="15" customHeight="1" x14ac:dyDescent="0.25">
      <c r="B535" s="32">
        <v>49980</v>
      </c>
      <c r="C535" s="33">
        <f t="shared" si="218"/>
        <v>2036</v>
      </c>
      <c r="D535" s="34">
        <f>'[1]IGP-DI'!C529</f>
        <v>0</v>
      </c>
      <c r="E535" s="45">
        <f t="shared" si="210"/>
        <v>1.0000000000000007</v>
      </c>
      <c r="F535" s="45">
        <f t="shared" si="219"/>
        <v>3453.5338571917277</v>
      </c>
      <c r="G535" s="67"/>
      <c r="H535" s="46"/>
      <c r="I535" s="46">
        <f t="shared" si="212"/>
        <v>-6.7520886659622192E-8</v>
      </c>
      <c r="J535" s="46">
        <f t="shared" si="211"/>
        <v>-2.3166649043560028E-7</v>
      </c>
      <c r="K535" s="46">
        <f t="shared" si="213"/>
        <v>-5.6267405549685157E-10</v>
      </c>
      <c r="L535" s="46">
        <f t="shared" si="213"/>
        <v>-1.9305540869633355E-9</v>
      </c>
      <c r="M535" s="46">
        <f t="shared" si="226"/>
        <v>146151285.98818192</v>
      </c>
      <c r="N535" s="46">
        <f t="shared" si="220"/>
        <v>296686571.66636449</v>
      </c>
      <c r="O535" s="47">
        <f t="shared" si="227"/>
        <v>146151285.98818186</v>
      </c>
      <c r="P535" s="46">
        <f t="shared" si="221"/>
        <v>296686571.66636521</v>
      </c>
      <c r="Q535" s="46">
        <f t="shared" si="214"/>
        <v>0</v>
      </c>
      <c r="R535" s="46">
        <f t="shared" si="214"/>
        <v>7.152557373046875E-7</v>
      </c>
      <c r="S535" s="46">
        <f t="shared" si="215"/>
        <v>1.0950186610029597E-8</v>
      </c>
      <c r="T535" s="46"/>
      <c r="U535" s="46"/>
      <c r="V535" s="46"/>
      <c r="W535" s="4"/>
      <c r="X535" s="20"/>
      <c r="Y535" s="38">
        <f t="shared" si="222"/>
        <v>-5.5900829897558415E-13</v>
      </c>
      <c r="Z535" s="38">
        <f t="shared" si="223"/>
        <v>3.1707193451214173E-12</v>
      </c>
      <c r="AA535" s="38">
        <f t="shared" si="224"/>
        <v>2.6117110461458329E-12</v>
      </c>
      <c r="AB535" s="39"/>
      <c r="AC535" s="38">
        <f t="shared" si="225"/>
        <v>2.6117110461458329E-12</v>
      </c>
      <c r="AD535" s="22"/>
      <c r="AF535" s="38">
        <f t="shared" si="216"/>
        <v>296686571.66636449</v>
      </c>
      <c r="AG535" s="38">
        <f t="shared" si="217"/>
        <v>7.152557373046875E-7</v>
      </c>
      <c r="AH535" s="104"/>
      <c r="AI535" s="104"/>
      <c r="AJ535" s="104"/>
      <c r="AK535" s="104"/>
    </row>
    <row r="536" spans="2:37" s="2" customFormat="1" ht="15" customHeight="1" x14ac:dyDescent="0.25">
      <c r="B536" s="41">
        <v>50010</v>
      </c>
      <c r="C536" s="33">
        <f t="shared" si="218"/>
        <v>2036</v>
      </c>
      <c r="D536" s="34">
        <f>'[1]IGP-DI'!C530</f>
        <v>0</v>
      </c>
      <c r="E536" s="48">
        <f t="shared" si="210"/>
        <v>1.0000000000000007</v>
      </c>
      <c r="F536" s="48">
        <f t="shared" si="219"/>
        <v>3453.5338571917277</v>
      </c>
      <c r="G536" s="44">
        <f t="shared" ref="G536" si="231">F536/F524-1</f>
        <v>0</v>
      </c>
      <c r="H536" s="46"/>
      <c r="I536" s="46">
        <f t="shared" si="212"/>
        <v>-6.7520886659622192E-8</v>
      </c>
      <c r="J536" s="47">
        <f t="shared" si="211"/>
        <v>-2.3166649043560028E-7</v>
      </c>
      <c r="K536" s="46">
        <f t="shared" si="213"/>
        <v>-5.6267405549685157E-10</v>
      </c>
      <c r="L536" s="47">
        <f t="shared" si="213"/>
        <v>-1.9305540869633355E-9</v>
      </c>
      <c r="M536" s="46">
        <f t="shared" si="226"/>
        <v>146151285.98818192</v>
      </c>
      <c r="N536" s="47">
        <f t="shared" si="220"/>
        <v>296686571.66636449</v>
      </c>
      <c r="O536" s="47">
        <f t="shared" si="227"/>
        <v>146151285.98818186</v>
      </c>
      <c r="P536" s="47">
        <f t="shared" si="221"/>
        <v>296686571.66636521</v>
      </c>
      <c r="Q536" s="46">
        <f t="shared" si="214"/>
        <v>0</v>
      </c>
      <c r="R536" s="47">
        <f t="shared" si="214"/>
        <v>7.152557373046875E-7</v>
      </c>
      <c r="S536" s="47">
        <f t="shared" si="215"/>
        <v>1.0950186610029597E-8</v>
      </c>
      <c r="T536" s="47">
        <f t="shared" ref="T536" si="232">SUM(S525:S536)</f>
        <v>1.3140223932035516E-7</v>
      </c>
      <c r="U536" s="47">
        <f>SUM(L525:L536)</f>
        <v>-2.3166649043560031E-8</v>
      </c>
      <c r="V536" s="47">
        <f t="shared" ref="V536" si="233">T536+U536</f>
        <v>1.0823559027679513E-7</v>
      </c>
      <c r="W536" s="4"/>
      <c r="X536" s="20"/>
      <c r="Y536" s="38">
        <f t="shared" si="222"/>
        <v>-5.5900829897558415E-13</v>
      </c>
      <c r="Z536" s="38">
        <f t="shared" si="223"/>
        <v>3.1707193451214173E-12</v>
      </c>
      <c r="AA536" s="38">
        <f t="shared" si="224"/>
        <v>2.6117110461458329E-12</v>
      </c>
      <c r="AB536" s="39"/>
      <c r="AC536" s="38">
        <f t="shared" si="225"/>
        <v>2.6117110461458329E-12</v>
      </c>
      <c r="AD536" s="22"/>
      <c r="AF536" s="38">
        <f t="shared" si="216"/>
        <v>296686571.66636449</v>
      </c>
      <c r="AG536" s="38">
        <f t="shared" si="217"/>
        <v>7.152557373046875E-7</v>
      </c>
      <c r="AH536" s="104"/>
      <c r="AI536" s="104"/>
      <c r="AJ536" s="104"/>
      <c r="AK536" s="104"/>
    </row>
    <row r="537" spans="2:37" s="2" customFormat="1" ht="15" customHeight="1" x14ac:dyDescent="0.25">
      <c r="B537" s="32">
        <v>50041</v>
      </c>
      <c r="C537" s="33">
        <f t="shared" si="218"/>
        <v>2037</v>
      </c>
      <c r="D537" s="34">
        <f>'[1]IGP-DI'!C531</f>
        <v>0</v>
      </c>
      <c r="E537" s="35">
        <f t="shared" si="210"/>
        <v>1.0000000000000007</v>
      </c>
      <c r="F537" s="35">
        <f t="shared" si="219"/>
        <v>3453.5338571917277</v>
      </c>
      <c r="G537" s="67"/>
      <c r="H537" s="37"/>
      <c r="I537" s="37">
        <f t="shared" si="212"/>
        <v>-6.7520886659622192E-8</v>
      </c>
      <c r="J537" s="37">
        <f t="shared" si="211"/>
        <v>-2.3166649043560028E-7</v>
      </c>
      <c r="K537" s="37">
        <f t="shared" si="213"/>
        <v>-5.6267405549685157E-10</v>
      </c>
      <c r="L537" s="37">
        <f t="shared" si="213"/>
        <v>-1.9305540869633355E-9</v>
      </c>
      <c r="M537" s="37">
        <f t="shared" si="226"/>
        <v>146151285.98818192</v>
      </c>
      <c r="N537" s="37">
        <f t="shared" si="220"/>
        <v>296686571.66636449</v>
      </c>
      <c r="O537" s="40">
        <f t="shared" si="227"/>
        <v>146151285.98818186</v>
      </c>
      <c r="P537" s="37">
        <f t="shared" si="221"/>
        <v>296686571.66636521</v>
      </c>
      <c r="Q537" s="37">
        <f t="shared" si="214"/>
        <v>0</v>
      </c>
      <c r="R537" s="37">
        <f t="shared" si="214"/>
        <v>7.152557373046875E-7</v>
      </c>
      <c r="S537" s="37">
        <f t="shared" si="215"/>
        <v>1.0950186610029597E-8</v>
      </c>
      <c r="T537" s="37"/>
      <c r="U537" s="37"/>
      <c r="V537" s="37"/>
      <c r="W537" s="4"/>
      <c r="X537" s="20"/>
      <c r="Y537" s="38">
        <f t="shared" si="222"/>
        <v>-5.5900829897558415E-13</v>
      </c>
      <c r="Z537" s="38">
        <f t="shared" si="223"/>
        <v>3.1707193451214173E-12</v>
      </c>
      <c r="AA537" s="38">
        <f t="shared" si="224"/>
        <v>2.6117110461458329E-12</v>
      </c>
      <c r="AB537" s="39"/>
      <c r="AC537" s="38">
        <f t="shared" si="225"/>
        <v>2.6117110461458329E-12</v>
      </c>
      <c r="AD537" s="22"/>
      <c r="AF537" s="38">
        <f t="shared" si="216"/>
        <v>296686571.66636449</v>
      </c>
      <c r="AG537" s="38">
        <f t="shared" si="217"/>
        <v>7.152557373046875E-7</v>
      </c>
      <c r="AH537" s="104"/>
      <c r="AI537" s="104"/>
      <c r="AJ537" s="104"/>
      <c r="AK537" s="104"/>
    </row>
    <row r="538" spans="2:37" s="2" customFormat="1" ht="15" customHeight="1" x14ac:dyDescent="0.25">
      <c r="B538" s="32">
        <v>50072</v>
      </c>
      <c r="C538" s="33">
        <f t="shared" si="218"/>
        <v>2037</v>
      </c>
      <c r="D538" s="34">
        <f>'[1]IGP-DI'!C532</f>
        <v>0</v>
      </c>
      <c r="E538" s="35">
        <f t="shared" si="210"/>
        <v>1.0000000000000007</v>
      </c>
      <c r="F538" s="35">
        <f t="shared" si="219"/>
        <v>3453.5338571917277</v>
      </c>
      <c r="G538" s="67"/>
      <c r="H538" s="37"/>
      <c r="I538" s="37">
        <f t="shared" si="212"/>
        <v>-6.7520886659622192E-8</v>
      </c>
      <c r="J538" s="37">
        <f t="shared" si="211"/>
        <v>-2.3166649043560028E-7</v>
      </c>
      <c r="K538" s="37">
        <f t="shared" si="213"/>
        <v>-5.6267405549685157E-10</v>
      </c>
      <c r="L538" s="37">
        <f t="shared" si="213"/>
        <v>-1.9305540869633355E-9</v>
      </c>
      <c r="M538" s="37">
        <f t="shared" si="226"/>
        <v>146151285.98818192</v>
      </c>
      <c r="N538" s="37">
        <f t="shared" si="220"/>
        <v>296686571.66636449</v>
      </c>
      <c r="O538" s="40">
        <f t="shared" si="227"/>
        <v>146151285.98818186</v>
      </c>
      <c r="P538" s="37">
        <f t="shared" si="221"/>
        <v>296686571.66636521</v>
      </c>
      <c r="Q538" s="37">
        <f t="shared" si="214"/>
        <v>0</v>
      </c>
      <c r="R538" s="37">
        <f t="shared" si="214"/>
        <v>7.152557373046875E-7</v>
      </c>
      <c r="S538" s="37">
        <f t="shared" si="215"/>
        <v>1.0950186610029597E-8</v>
      </c>
      <c r="T538" s="37"/>
      <c r="U538" s="37"/>
      <c r="V538" s="37"/>
      <c r="W538" s="4"/>
      <c r="X538" s="20"/>
      <c r="Y538" s="38">
        <f t="shared" si="222"/>
        <v>-5.5900829897558415E-13</v>
      </c>
      <c r="Z538" s="38">
        <f t="shared" si="223"/>
        <v>3.1707193451214173E-12</v>
      </c>
      <c r="AA538" s="38">
        <f t="shared" si="224"/>
        <v>2.6117110461458329E-12</v>
      </c>
      <c r="AB538" s="39"/>
      <c r="AC538" s="38">
        <f t="shared" si="225"/>
        <v>2.6117110461458329E-12</v>
      </c>
      <c r="AD538" s="22"/>
      <c r="AF538" s="38">
        <f t="shared" si="216"/>
        <v>296686571.66636449</v>
      </c>
      <c r="AG538" s="38">
        <f t="shared" si="217"/>
        <v>7.152557373046875E-7</v>
      </c>
      <c r="AH538" s="104"/>
      <c r="AI538" s="104"/>
      <c r="AJ538" s="104"/>
      <c r="AK538" s="104"/>
    </row>
    <row r="539" spans="2:37" s="2" customFormat="1" ht="15" customHeight="1" x14ac:dyDescent="0.25">
      <c r="B539" s="32">
        <v>50100</v>
      </c>
      <c r="C539" s="33">
        <f t="shared" si="218"/>
        <v>2037</v>
      </c>
      <c r="D539" s="34">
        <f>'[1]IGP-DI'!C533</f>
        <v>0</v>
      </c>
      <c r="E539" s="35">
        <f t="shared" si="210"/>
        <v>1.0000000000000007</v>
      </c>
      <c r="F539" s="35">
        <f t="shared" si="219"/>
        <v>3453.5338571917277</v>
      </c>
      <c r="G539" s="67"/>
      <c r="H539" s="37"/>
      <c r="I539" s="37">
        <f t="shared" si="212"/>
        <v>-6.7520886659622192E-8</v>
      </c>
      <c r="J539" s="37">
        <f t="shared" si="211"/>
        <v>-2.3166649043560028E-7</v>
      </c>
      <c r="K539" s="37">
        <f t="shared" si="213"/>
        <v>-5.6267405549685157E-10</v>
      </c>
      <c r="L539" s="37">
        <f t="shared" si="213"/>
        <v>-1.9305540869633355E-9</v>
      </c>
      <c r="M539" s="37">
        <f t="shared" si="226"/>
        <v>146151285.98818192</v>
      </c>
      <c r="N539" s="37">
        <f t="shared" si="220"/>
        <v>296686571.66636449</v>
      </c>
      <c r="O539" s="40">
        <f t="shared" si="227"/>
        <v>146151285.98818186</v>
      </c>
      <c r="P539" s="37">
        <f t="shared" si="221"/>
        <v>296686571.66636521</v>
      </c>
      <c r="Q539" s="37">
        <f t="shared" si="214"/>
        <v>0</v>
      </c>
      <c r="R539" s="37">
        <f t="shared" si="214"/>
        <v>7.152557373046875E-7</v>
      </c>
      <c r="S539" s="37">
        <f t="shared" si="215"/>
        <v>1.0950186610029597E-8</v>
      </c>
      <c r="T539" s="37"/>
      <c r="U539" s="37"/>
      <c r="V539" s="37"/>
      <c r="W539" s="4"/>
      <c r="X539" s="20"/>
      <c r="Y539" s="38">
        <f t="shared" si="222"/>
        <v>-5.5900829897558415E-13</v>
      </c>
      <c r="Z539" s="38">
        <f t="shared" si="223"/>
        <v>3.1707193451214173E-12</v>
      </c>
      <c r="AA539" s="38">
        <f t="shared" si="224"/>
        <v>2.6117110461458329E-12</v>
      </c>
      <c r="AB539" s="39"/>
      <c r="AC539" s="38">
        <f t="shared" si="225"/>
        <v>2.6117110461458329E-12</v>
      </c>
      <c r="AD539" s="22"/>
      <c r="AF539" s="38">
        <f t="shared" si="216"/>
        <v>296686571.66636449</v>
      </c>
      <c r="AG539" s="38">
        <f t="shared" si="217"/>
        <v>7.152557373046875E-7</v>
      </c>
      <c r="AH539" s="104"/>
      <c r="AI539" s="104"/>
      <c r="AJ539" s="104"/>
      <c r="AK539" s="104"/>
    </row>
    <row r="540" spans="2:37" s="2" customFormat="1" ht="15" customHeight="1" x14ac:dyDescent="0.25">
      <c r="B540" s="32">
        <v>50131</v>
      </c>
      <c r="C540" s="33">
        <f t="shared" si="218"/>
        <v>2037</v>
      </c>
      <c r="D540" s="34">
        <f>'[1]IGP-DI'!C534</f>
        <v>0</v>
      </c>
      <c r="E540" s="35">
        <f t="shared" si="210"/>
        <v>1.0000000000000007</v>
      </c>
      <c r="F540" s="35">
        <f t="shared" si="219"/>
        <v>3453.5338571917277</v>
      </c>
      <c r="G540" s="67"/>
      <c r="H540" s="37"/>
      <c r="I540" s="37">
        <f t="shared" si="212"/>
        <v>-6.7520886659622192E-8</v>
      </c>
      <c r="J540" s="37">
        <f t="shared" si="211"/>
        <v>-2.3166649043560028E-7</v>
      </c>
      <c r="K540" s="37">
        <f t="shared" si="213"/>
        <v>-5.6267405549685157E-10</v>
      </c>
      <c r="L540" s="37">
        <f t="shared" si="213"/>
        <v>-1.9305540869633355E-9</v>
      </c>
      <c r="M540" s="37">
        <f t="shared" si="226"/>
        <v>146151285.98818192</v>
      </c>
      <c r="N540" s="37">
        <f t="shared" si="220"/>
        <v>296686571.66636449</v>
      </c>
      <c r="O540" s="40">
        <f t="shared" si="227"/>
        <v>146151285.98818186</v>
      </c>
      <c r="P540" s="37">
        <f t="shared" si="221"/>
        <v>296686571.66636521</v>
      </c>
      <c r="Q540" s="37">
        <f t="shared" si="214"/>
        <v>0</v>
      </c>
      <c r="R540" s="37">
        <f t="shared" si="214"/>
        <v>7.152557373046875E-7</v>
      </c>
      <c r="S540" s="37">
        <f t="shared" si="215"/>
        <v>1.0950186610029597E-8</v>
      </c>
      <c r="T540" s="37"/>
      <c r="U540" s="37"/>
      <c r="V540" s="37"/>
      <c r="W540" s="4"/>
      <c r="X540" s="20"/>
      <c r="Y540" s="38">
        <f t="shared" si="222"/>
        <v>-5.5900829897558415E-13</v>
      </c>
      <c r="Z540" s="38">
        <f t="shared" si="223"/>
        <v>3.1707193451214173E-12</v>
      </c>
      <c r="AA540" s="38">
        <f t="shared" si="224"/>
        <v>2.6117110461458329E-12</v>
      </c>
      <c r="AB540" s="39"/>
      <c r="AC540" s="38">
        <f t="shared" si="225"/>
        <v>2.6117110461458329E-12</v>
      </c>
      <c r="AD540" s="22"/>
      <c r="AF540" s="38">
        <f t="shared" si="216"/>
        <v>296686571.66636449</v>
      </c>
      <c r="AG540" s="38">
        <f t="shared" si="217"/>
        <v>7.152557373046875E-7</v>
      </c>
      <c r="AH540" s="104"/>
      <c r="AI540" s="104"/>
      <c r="AJ540" s="104"/>
      <c r="AK540" s="104"/>
    </row>
    <row r="541" spans="2:37" s="2" customFormat="1" ht="15" customHeight="1" x14ac:dyDescent="0.25">
      <c r="B541" s="32">
        <v>50161</v>
      </c>
      <c r="C541" s="33">
        <f t="shared" si="218"/>
        <v>2037</v>
      </c>
      <c r="D541" s="34">
        <f>'[1]IGP-DI'!C535</f>
        <v>0</v>
      </c>
      <c r="E541" s="35">
        <f t="shared" si="210"/>
        <v>1.0000000000000007</v>
      </c>
      <c r="F541" s="35">
        <f t="shared" si="219"/>
        <v>3453.5338571917277</v>
      </c>
      <c r="G541" s="67"/>
      <c r="H541" s="37"/>
      <c r="I541" s="37">
        <f t="shared" si="212"/>
        <v>-6.7520886659622192E-8</v>
      </c>
      <c r="J541" s="37">
        <f t="shared" si="211"/>
        <v>-2.3166649043560028E-7</v>
      </c>
      <c r="K541" s="37">
        <f t="shared" si="213"/>
        <v>-5.6267405549685157E-10</v>
      </c>
      <c r="L541" s="37">
        <f t="shared" si="213"/>
        <v>-1.9305540869633355E-9</v>
      </c>
      <c r="M541" s="37">
        <f t="shared" si="226"/>
        <v>146151285.98818192</v>
      </c>
      <c r="N541" s="37">
        <f t="shared" si="220"/>
        <v>296686571.66636449</v>
      </c>
      <c r="O541" s="40">
        <f t="shared" si="227"/>
        <v>146151285.98818186</v>
      </c>
      <c r="P541" s="37">
        <f t="shared" si="221"/>
        <v>296686571.66636521</v>
      </c>
      <c r="Q541" s="37">
        <f t="shared" si="214"/>
        <v>0</v>
      </c>
      <c r="R541" s="37">
        <f t="shared" si="214"/>
        <v>7.152557373046875E-7</v>
      </c>
      <c r="S541" s="37">
        <f t="shared" si="215"/>
        <v>1.0950186610029597E-8</v>
      </c>
      <c r="T541" s="37"/>
      <c r="U541" s="37"/>
      <c r="V541" s="37"/>
      <c r="W541" s="4"/>
      <c r="X541" s="20"/>
      <c r="Y541" s="38">
        <f t="shared" si="222"/>
        <v>-5.5900829897558415E-13</v>
      </c>
      <c r="Z541" s="38">
        <f t="shared" si="223"/>
        <v>3.1707193451214173E-12</v>
      </c>
      <c r="AA541" s="38">
        <f t="shared" si="224"/>
        <v>2.6117110461458329E-12</v>
      </c>
      <c r="AB541" s="39"/>
      <c r="AC541" s="38">
        <f t="shared" si="225"/>
        <v>2.6117110461458329E-12</v>
      </c>
      <c r="AD541" s="22"/>
      <c r="AF541" s="38">
        <f t="shared" si="216"/>
        <v>296686571.66636449</v>
      </c>
      <c r="AG541" s="38">
        <f t="shared" si="217"/>
        <v>7.152557373046875E-7</v>
      </c>
      <c r="AH541" s="104"/>
      <c r="AI541" s="104"/>
      <c r="AJ541" s="104"/>
      <c r="AK541" s="104"/>
    </row>
    <row r="542" spans="2:37" s="2" customFormat="1" ht="15" customHeight="1" x14ac:dyDescent="0.25">
      <c r="B542" s="32">
        <v>50192</v>
      </c>
      <c r="C542" s="33">
        <f t="shared" si="218"/>
        <v>2037</v>
      </c>
      <c r="D542" s="34">
        <f>'[1]IGP-DI'!C536</f>
        <v>0</v>
      </c>
      <c r="E542" s="35">
        <f t="shared" si="210"/>
        <v>1.0000000000000007</v>
      </c>
      <c r="F542" s="35">
        <f t="shared" si="219"/>
        <v>3453.5338571917277</v>
      </c>
      <c r="G542" s="67"/>
      <c r="H542" s="37"/>
      <c r="I542" s="37">
        <f t="shared" si="212"/>
        <v>-6.7520886659622192E-8</v>
      </c>
      <c r="J542" s="37">
        <f t="shared" si="211"/>
        <v>-2.3166649043560028E-7</v>
      </c>
      <c r="K542" s="37">
        <f t="shared" si="213"/>
        <v>-5.6267405549685157E-10</v>
      </c>
      <c r="L542" s="37">
        <f t="shared" si="213"/>
        <v>-1.9305540869633355E-9</v>
      </c>
      <c r="M542" s="37">
        <f t="shared" si="226"/>
        <v>146151285.98818192</v>
      </c>
      <c r="N542" s="37">
        <f t="shared" si="220"/>
        <v>296686571.66636449</v>
      </c>
      <c r="O542" s="40">
        <f t="shared" si="227"/>
        <v>146151285.98818186</v>
      </c>
      <c r="P542" s="37">
        <f t="shared" si="221"/>
        <v>296686571.66636521</v>
      </c>
      <c r="Q542" s="37">
        <f t="shared" si="214"/>
        <v>0</v>
      </c>
      <c r="R542" s="37">
        <f t="shared" si="214"/>
        <v>7.152557373046875E-7</v>
      </c>
      <c r="S542" s="37">
        <f t="shared" si="215"/>
        <v>1.0950186610029597E-8</v>
      </c>
      <c r="T542" s="37"/>
      <c r="U542" s="37"/>
      <c r="V542" s="37"/>
      <c r="W542" s="4"/>
      <c r="X542" s="20"/>
      <c r="Y542" s="38">
        <f t="shared" si="222"/>
        <v>-5.5900829897558415E-13</v>
      </c>
      <c r="Z542" s="38">
        <f t="shared" si="223"/>
        <v>3.1707193451214173E-12</v>
      </c>
      <c r="AA542" s="38">
        <f t="shared" si="224"/>
        <v>2.6117110461458329E-12</v>
      </c>
      <c r="AB542" s="39"/>
      <c r="AC542" s="38">
        <f t="shared" si="225"/>
        <v>2.6117110461458329E-12</v>
      </c>
      <c r="AD542" s="22"/>
      <c r="AF542" s="38">
        <f t="shared" si="216"/>
        <v>296686571.66636449</v>
      </c>
      <c r="AG542" s="38">
        <f t="shared" si="217"/>
        <v>7.152557373046875E-7</v>
      </c>
      <c r="AH542" s="104"/>
      <c r="AI542" s="104"/>
      <c r="AJ542" s="104"/>
      <c r="AK542" s="104"/>
    </row>
    <row r="543" spans="2:37" s="2" customFormat="1" ht="15" customHeight="1" x14ac:dyDescent="0.25">
      <c r="B543" s="32">
        <v>50222</v>
      </c>
      <c r="C543" s="33">
        <f t="shared" si="218"/>
        <v>2037</v>
      </c>
      <c r="D543" s="34">
        <f>'[1]IGP-DI'!C537</f>
        <v>0</v>
      </c>
      <c r="E543" s="35">
        <f t="shared" si="210"/>
        <v>1.0000000000000007</v>
      </c>
      <c r="F543" s="35">
        <f t="shared" si="219"/>
        <v>3453.5338571917277</v>
      </c>
      <c r="G543" s="67"/>
      <c r="H543" s="37"/>
      <c r="I543" s="37">
        <f t="shared" si="212"/>
        <v>-6.7520886659622192E-8</v>
      </c>
      <c r="J543" s="37">
        <f t="shared" si="211"/>
        <v>-2.3166649043560028E-7</v>
      </c>
      <c r="K543" s="37">
        <f t="shared" si="213"/>
        <v>-5.6267405549685157E-10</v>
      </c>
      <c r="L543" s="37">
        <f t="shared" si="213"/>
        <v>-1.9305540869633355E-9</v>
      </c>
      <c r="M543" s="37">
        <f t="shared" si="226"/>
        <v>146151285.98818192</v>
      </c>
      <c r="N543" s="37">
        <f t="shared" si="220"/>
        <v>296686571.66636449</v>
      </c>
      <c r="O543" s="40">
        <f t="shared" si="227"/>
        <v>146151285.98818186</v>
      </c>
      <c r="P543" s="37">
        <f t="shared" si="221"/>
        <v>296686571.66636521</v>
      </c>
      <c r="Q543" s="37">
        <f t="shared" si="214"/>
        <v>0</v>
      </c>
      <c r="R543" s="37">
        <f t="shared" si="214"/>
        <v>7.152557373046875E-7</v>
      </c>
      <c r="S543" s="37">
        <f t="shared" si="215"/>
        <v>1.0950186610029597E-8</v>
      </c>
      <c r="T543" s="37"/>
      <c r="U543" s="37"/>
      <c r="V543" s="37"/>
      <c r="W543" s="4"/>
      <c r="X543" s="20"/>
      <c r="Y543" s="38">
        <f t="shared" si="222"/>
        <v>-5.5900829897558415E-13</v>
      </c>
      <c r="Z543" s="38">
        <f t="shared" si="223"/>
        <v>3.1707193451214173E-12</v>
      </c>
      <c r="AA543" s="38">
        <f t="shared" si="224"/>
        <v>2.6117110461458329E-12</v>
      </c>
      <c r="AB543" s="39"/>
      <c r="AC543" s="38">
        <f t="shared" si="225"/>
        <v>2.6117110461458329E-12</v>
      </c>
      <c r="AD543" s="22"/>
      <c r="AF543" s="38">
        <f t="shared" si="216"/>
        <v>296686571.66636449</v>
      </c>
      <c r="AG543" s="38">
        <f t="shared" si="217"/>
        <v>7.152557373046875E-7</v>
      </c>
      <c r="AH543" s="104"/>
      <c r="AI543" s="104"/>
      <c r="AJ543" s="104"/>
      <c r="AK543" s="104"/>
    </row>
    <row r="544" spans="2:37" s="2" customFormat="1" ht="15" customHeight="1" x14ac:dyDescent="0.25">
      <c r="B544" s="32">
        <v>50253</v>
      </c>
      <c r="C544" s="33">
        <f t="shared" si="218"/>
        <v>2037</v>
      </c>
      <c r="D544" s="34">
        <f>'[1]IGP-DI'!C538</f>
        <v>0</v>
      </c>
      <c r="E544" s="35">
        <f t="shared" si="210"/>
        <v>1.0000000000000007</v>
      </c>
      <c r="F544" s="35">
        <f t="shared" si="219"/>
        <v>3453.5338571917277</v>
      </c>
      <c r="G544" s="67"/>
      <c r="H544" s="37"/>
      <c r="I544" s="37">
        <f t="shared" si="212"/>
        <v>-6.7520886659622192E-8</v>
      </c>
      <c r="J544" s="37">
        <f t="shared" si="211"/>
        <v>-2.3166649043560028E-7</v>
      </c>
      <c r="K544" s="37">
        <f t="shared" si="213"/>
        <v>-5.6267405549685157E-10</v>
      </c>
      <c r="L544" s="37">
        <f t="shared" si="213"/>
        <v>-1.9305540869633355E-9</v>
      </c>
      <c r="M544" s="37">
        <f t="shared" si="226"/>
        <v>146151285.98818192</v>
      </c>
      <c r="N544" s="37">
        <f t="shared" si="220"/>
        <v>296686571.66636449</v>
      </c>
      <c r="O544" s="40">
        <f t="shared" si="227"/>
        <v>146151285.98818186</v>
      </c>
      <c r="P544" s="37">
        <f t="shared" si="221"/>
        <v>296686571.66636521</v>
      </c>
      <c r="Q544" s="37">
        <f t="shared" si="214"/>
        <v>0</v>
      </c>
      <c r="R544" s="37">
        <f t="shared" si="214"/>
        <v>7.152557373046875E-7</v>
      </c>
      <c r="S544" s="37">
        <f t="shared" si="215"/>
        <v>1.0950186610029597E-8</v>
      </c>
      <c r="T544" s="37"/>
      <c r="U544" s="37"/>
      <c r="V544" s="37"/>
      <c r="W544" s="4"/>
      <c r="X544" s="20"/>
      <c r="Y544" s="38">
        <f t="shared" si="222"/>
        <v>-5.5900829897558415E-13</v>
      </c>
      <c r="Z544" s="38">
        <f t="shared" si="223"/>
        <v>3.1707193451214173E-12</v>
      </c>
      <c r="AA544" s="38">
        <f t="shared" si="224"/>
        <v>2.6117110461458329E-12</v>
      </c>
      <c r="AB544" s="39"/>
      <c r="AC544" s="38">
        <f t="shared" si="225"/>
        <v>2.6117110461458329E-12</v>
      </c>
      <c r="AD544" s="22"/>
      <c r="AF544" s="38">
        <f t="shared" si="216"/>
        <v>296686571.66636449</v>
      </c>
      <c r="AG544" s="38">
        <f t="shared" si="217"/>
        <v>7.152557373046875E-7</v>
      </c>
      <c r="AH544" s="104"/>
      <c r="AI544" s="104"/>
      <c r="AJ544" s="104"/>
      <c r="AK544" s="104"/>
    </row>
    <row r="545" spans="2:37" s="2" customFormat="1" ht="15" customHeight="1" x14ac:dyDescent="0.25">
      <c r="B545" s="32">
        <v>50284</v>
      </c>
      <c r="C545" s="33">
        <f t="shared" si="218"/>
        <v>2037</v>
      </c>
      <c r="D545" s="34">
        <f>'[1]IGP-DI'!C539</f>
        <v>0</v>
      </c>
      <c r="E545" s="35">
        <f t="shared" si="210"/>
        <v>1.0000000000000007</v>
      </c>
      <c r="F545" s="35">
        <f t="shared" si="219"/>
        <v>3453.5338571917277</v>
      </c>
      <c r="G545" s="67"/>
      <c r="H545" s="37"/>
      <c r="I545" s="37">
        <f t="shared" si="212"/>
        <v>-6.7520886659622192E-8</v>
      </c>
      <c r="J545" s="37">
        <f t="shared" si="211"/>
        <v>-2.3166649043560028E-7</v>
      </c>
      <c r="K545" s="37">
        <f t="shared" si="213"/>
        <v>-5.6267405549685157E-10</v>
      </c>
      <c r="L545" s="37">
        <f t="shared" si="213"/>
        <v>-1.9305540869633355E-9</v>
      </c>
      <c r="M545" s="37">
        <f t="shared" si="226"/>
        <v>146151285.98818192</v>
      </c>
      <c r="N545" s="37">
        <f t="shared" si="220"/>
        <v>296686571.66636449</v>
      </c>
      <c r="O545" s="40">
        <f t="shared" si="227"/>
        <v>146151285.98818186</v>
      </c>
      <c r="P545" s="37">
        <f t="shared" si="221"/>
        <v>296686571.66636521</v>
      </c>
      <c r="Q545" s="37">
        <f t="shared" si="214"/>
        <v>0</v>
      </c>
      <c r="R545" s="37">
        <f t="shared" si="214"/>
        <v>7.152557373046875E-7</v>
      </c>
      <c r="S545" s="37">
        <f t="shared" si="215"/>
        <v>1.0950186610029597E-8</v>
      </c>
      <c r="T545" s="37"/>
      <c r="U545" s="37"/>
      <c r="V545" s="37"/>
      <c r="W545" s="4"/>
      <c r="X545" s="20"/>
      <c r="Y545" s="38">
        <f t="shared" si="222"/>
        <v>-5.5900829897558415E-13</v>
      </c>
      <c r="Z545" s="38">
        <f t="shared" si="223"/>
        <v>3.1707193451214173E-12</v>
      </c>
      <c r="AA545" s="38">
        <f t="shared" si="224"/>
        <v>2.6117110461458329E-12</v>
      </c>
      <c r="AB545" s="39"/>
      <c r="AC545" s="38">
        <f t="shared" si="225"/>
        <v>2.6117110461458329E-12</v>
      </c>
      <c r="AD545" s="22"/>
      <c r="AF545" s="38">
        <f t="shared" si="216"/>
        <v>296686571.66636449</v>
      </c>
      <c r="AG545" s="38">
        <f t="shared" si="217"/>
        <v>7.152557373046875E-7</v>
      </c>
      <c r="AH545" s="104"/>
      <c r="AI545" s="104"/>
      <c r="AJ545" s="104"/>
      <c r="AK545" s="104"/>
    </row>
    <row r="546" spans="2:37" s="2" customFormat="1" ht="15" customHeight="1" x14ac:dyDescent="0.25">
      <c r="B546" s="32">
        <v>50314</v>
      </c>
      <c r="C546" s="33">
        <f t="shared" si="218"/>
        <v>2037</v>
      </c>
      <c r="D546" s="34">
        <f>'[1]IGP-DI'!C540</f>
        <v>0</v>
      </c>
      <c r="E546" s="35">
        <f t="shared" si="210"/>
        <v>1.0000000000000007</v>
      </c>
      <c r="F546" s="35">
        <f t="shared" si="219"/>
        <v>3453.5338571917277</v>
      </c>
      <c r="G546" s="67"/>
      <c r="H546" s="37"/>
      <c r="I546" s="37">
        <f t="shared" si="212"/>
        <v>-6.7520886659622192E-8</v>
      </c>
      <c r="J546" s="37">
        <f t="shared" si="211"/>
        <v>-2.3166649043560028E-7</v>
      </c>
      <c r="K546" s="37">
        <f t="shared" si="213"/>
        <v>-5.6267405549685157E-10</v>
      </c>
      <c r="L546" s="37">
        <f t="shared" si="213"/>
        <v>-1.9305540869633355E-9</v>
      </c>
      <c r="M546" s="37">
        <f t="shared" si="226"/>
        <v>146151285.98818192</v>
      </c>
      <c r="N546" s="37">
        <f t="shared" si="220"/>
        <v>296686571.66636449</v>
      </c>
      <c r="O546" s="40">
        <f t="shared" si="227"/>
        <v>146151285.98818186</v>
      </c>
      <c r="P546" s="37">
        <f t="shared" si="221"/>
        <v>296686571.66636521</v>
      </c>
      <c r="Q546" s="37">
        <f t="shared" si="214"/>
        <v>0</v>
      </c>
      <c r="R546" s="37">
        <f t="shared" si="214"/>
        <v>7.152557373046875E-7</v>
      </c>
      <c r="S546" s="37">
        <f t="shared" si="215"/>
        <v>1.0950186610029597E-8</v>
      </c>
      <c r="T546" s="37"/>
      <c r="U546" s="37"/>
      <c r="V546" s="37"/>
      <c r="W546" s="4"/>
      <c r="X546" s="20"/>
      <c r="Y546" s="38">
        <f t="shared" si="222"/>
        <v>-5.5900829897558415E-13</v>
      </c>
      <c r="Z546" s="38">
        <f t="shared" si="223"/>
        <v>3.1707193451214173E-12</v>
      </c>
      <c r="AA546" s="38">
        <f t="shared" si="224"/>
        <v>2.6117110461458329E-12</v>
      </c>
      <c r="AB546" s="39"/>
      <c r="AC546" s="38">
        <f t="shared" si="225"/>
        <v>2.6117110461458329E-12</v>
      </c>
      <c r="AD546" s="22"/>
      <c r="AF546" s="38">
        <f t="shared" si="216"/>
        <v>296686571.66636449</v>
      </c>
      <c r="AG546" s="38">
        <f t="shared" si="217"/>
        <v>7.152557373046875E-7</v>
      </c>
      <c r="AH546" s="104"/>
      <c r="AI546" s="104"/>
      <c r="AJ546" s="104"/>
      <c r="AK546" s="104"/>
    </row>
    <row r="547" spans="2:37" s="2" customFormat="1" ht="15" customHeight="1" x14ac:dyDescent="0.25">
      <c r="B547" s="32">
        <v>50345</v>
      </c>
      <c r="C547" s="33">
        <f t="shared" si="218"/>
        <v>2037</v>
      </c>
      <c r="D547" s="34">
        <f>'[1]IGP-DI'!C541</f>
        <v>0</v>
      </c>
      <c r="E547" s="35">
        <f t="shared" si="210"/>
        <v>1.0000000000000007</v>
      </c>
      <c r="F547" s="35">
        <f t="shared" si="219"/>
        <v>3453.5338571917277</v>
      </c>
      <c r="G547" s="67"/>
      <c r="H547" s="37"/>
      <c r="I547" s="37">
        <f t="shared" si="212"/>
        <v>-6.7520886659622192E-8</v>
      </c>
      <c r="J547" s="37">
        <f t="shared" si="211"/>
        <v>-2.3166649043560028E-7</v>
      </c>
      <c r="K547" s="37">
        <f t="shared" si="213"/>
        <v>-5.6267405549685157E-10</v>
      </c>
      <c r="L547" s="37">
        <f t="shared" si="213"/>
        <v>-1.9305540869633355E-9</v>
      </c>
      <c r="M547" s="37">
        <f t="shared" si="226"/>
        <v>146151285.98818192</v>
      </c>
      <c r="N547" s="37">
        <f t="shared" si="220"/>
        <v>296686571.66636449</v>
      </c>
      <c r="O547" s="40">
        <f t="shared" si="227"/>
        <v>146151285.98818186</v>
      </c>
      <c r="P547" s="37">
        <f t="shared" si="221"/>
        <v>296686571.66636521</v>
      </c>
      <c r="Q547" s="37">
        <f t="shared" si="214"/>
        <v>0</v>
      </c>
      <c r="R547" s="37">
        <f t="shared" si="214"/>
        <v>7.152557373046875E-7</v>
      </c>
      <c r="S547" s="37">
        <f t="shared" si="215"/>
        <v>1.0950186610029597E-8</v>
      </c>
      <c r="T547" s="37"/>
      <c r="U547" s="37"/>
      <c r="V547" s="37"/>
      <c r="W547" s="4"/>
      <c r="X547" s="20"/>
      <c r="Y547" s="38">
        <f t="shared" si="222"/>
        <v>-5.5900829897558415E-13</v>
      </c>
      <c r="Z547" s="38">
        <f t="shared" si="223"/>
        <v>3.1707193451214173E-12</v>
      </c>
      <c r="AA547" s="38">
        <f t="shared" si="224"/>
        <v>2.6117110461458329E-12</v>
      </c>
      <c r="AB547" s="39"/>
      <c r="AC547" s="38">
        <f t="shared" si="225"/>
        <v>2.6117110461458329E-12</v>
      </c>
      <c r="AD547" s="22"/>
      <c r="AF547" s="38">
        <f t="shared" si="216"/>
        <v>296686571.66636449</v>
      </c>
      <c r="AG547" s="38">
        <f t="shared" si="217"/>
        <v>7.152557373046875E-7</v>
      </c>
      <c r="AH547" s="104"/>
      <c r="AI547" s="104"/>
      <c r="AJ547" s="104"/>
      <c r="AK547" s="104"/>
    </row>
    <row r="548" spans="2:37" s="2" customFormat="1" ht="15" customHeight="1" x14ac:dyDescent="0.25">
      <c r="B548" s="41">
        <v>50375</v>
      </c>
      <c r="C548" s="33">
        <f t="shared" si="218"/>
        <v>2037</v>
      </c>
      <c r="D548" s="34">
        <f>'[1]IGP-DI'!C542</f>
        <v>0</v>
      </c>
      <c r="E548" s="43">
        <f t="shared" si="210"/>
        <v>1.0000000000000007</v>
      </c>
      <c r="F548" s="43">
        <f t="shared" si="219"/>
        <v>3453.5338571917277</v>
      </c>
      <c r="G548" s="44">
        <f t="shared" ref="G548" si="234">F548/F536-1</f>
        <v>0</v>
      </c>
      <c r="H548" s="37"/>
      <c r="I548" s="37">
        <f t="shared" si="212"/>
        <v>-6.7520886659622192E-8</v>
      </c>
      <c r="J548" s="40">
        <f t="shared" si="211"/>
        <v>-2.3166649043560028E-7</v>
      </c>
      <c r="K548" s="37">
        <f t="shared" si="213"/>
        <v>-5.6267405549685157E-10</v>
      </c>
      <c r="L548" s="40">
        <f t="shared" si="213"/>
        <v>-1.9305540869633355E-9</v>
      </c>
      <c r="M548" s="37">
        <f t="shared" si="226"/>
        <v>146151285.98818192</v>
      </c>
      <c r="N548" s="40">
        <f t="shared" si="220"/>
        <v>296686571.66636449</v>
      </c>
      <c r="O548" s="40">
        <f t="shared" si="227"/>
        <v>146151285.98818186</v>
      </c>
      <c r="P548" s="40">
        <f t="shared" si="221"/>
        <v>296686571.66636521</v>
      </c>
      <c r="Q548" s="37">
        <f t="shared" si="214"/>
        <v>0</v>
      </c>
      <c r="R548" s="40">
        <f t="shared" si="214"/>
        <v>7.152557373046875E-7</v>
      </c>
      <c r="S548" s="40">
        <f t="shared" si="215"/>
        <v>1.0950186610029597E-8</v>
      </c>
      <c r="T548" s="40">
        <f t="shared" ref="T548" si="235">SUM(S537:S548)</f>
        <v>1.3140223932035516E-7</v>
      </c>
      <c r="U548" s="40">
        <f>SUM(L537:L548)</f>
        <v>-2.3166649043560031E-8</v>
      </c>
      <c r="V548" s="40">
        <f t="shared" ref="V548" si="236">T548+U548</f>
        <v>1.0823559027679513E-7</v>
      </c>
      <c r="W548" s="4"/>
      <c r="X548" s="20"/>
      <c r="Y548" s="38">
        <f t="shared" si="222"/>
        <v>-5.5900829897558415E-13</v>
      </c>
      <c r="Z548" s="38">
        <f t="shared" si="223"/>
        <v>3.1707193451214173E-12</v>
      </c>
      <c r="AA548" s="38">
        <f t="shared" si="224"/>
        <v>2.6117110461458329E-12</v>
      </c>
      <c r="AB548" s="39"/>
      <c r="AC548" s="38">
        <f t="shared" si="225"/>
        <v>2.6117110461458329E-12</v>
      </c>
      <c r="AD548" s="22"/>
      <c r="AF548" s="38">
        <f t="shared" si="216"/>
        <v>296686571.66636449</v>
      </c>
      <c r="AG548" s="38">
        <f t="shared" si="217"/>
        <v>7.152557373046875E-7</v>
      </c>
      <c r="AH548" s="104"/>
      <c r="AI548" s="104"/>
      <c r="AJ548" s="104"/>
      <c r="AK548" s="104"/>
    </row>
    <row r="549" spans="2:37" s="2" customFormat="1" ht="15" customHeight="1" x14ac:dyDescent="0.25">
      <c r="B549" s="32">
        <v>50406</v>
      </c>
      <c r="C549" s="33">
        <f t="shared" si="218"/>
        <v>2038</v>
      </c>
      <c r="D549" s="34">
        <f>'[1]IGP-DI'!C543</f>
        <v>0</v>
      </c>
      <c r="E549" s="45">
        <f t="shared" si="210"/>
        <v>1.0000000000000007</v>
      </c>
      <c r="F549" s="45">
        <f t="shared" si="219"/>
        <v>3453.5338571917277</v>
      </c>
      <c r="G549" s="67"/>
      <c r="H549" s="46"/>
      <c r="I549" s="46">
        <f t="shared" si="212"/>
        <v>-6.7520886659622192E-8</v>
      </c>
      <c r="J549" s="46">
        <f t="shared" si="211"/>
        <v>-2.3166649043560028E-7</v>
      </c>
      <c r="K549" s="46">
        <f t="shared" si="213"/>
        <v>-5.6267405549685157E-10</v>
      </c>
      <c r="L549" s="46">
        <f t="shared" si="213"/>
        <v>-1.9305540869633355E-9</v>
      </c>
      <c r="M549" s="46">
        <f t="shared" si="226"/>
        <v>146151285.98818192</v>
      </c>
      <c r="N549" s="46">
        <f t="shared" si="220"/>
        <v>296686571.66636449</v>
      </c>
      <c r="O549" s="47">
        <f t="shared" si="227"/>
        <v>146151285.98818186</v>
      </c>
      <c r="P549" s="46">
        <f t="shared" si="221"/>
        <v>296686571.66636521</v>
      </c>
      <c r="Q549" s="46">
        <f t="shared" si="214"/>
        <v>0</v>
      </c>
      <c r="R549" s="46">
        <f t="shared" si="214"/>
        <v>7.152557373046875E-7</v>
      </c>
      <c r="S549" s="46">
        <f t="shared" si="215"/>
        <v>1.0950186610029597E-8</v>
      </c>
      <c r="T549" s="46"/>
      <c r="U549" s="46"/>
      <c r="V549" s="46"/>
      <c r="W549" s="4"/>
      <c r="X549" s="20"/>
      <c r="Y549" s="38">
        <f t="shared" si="222"/>
        <v>-5.5900829897558415E-13</v>
      </c>
      <c r="Z549" s="38">
        <f t="shared" si="223"/>
        <v>3.1707193451214173E-12</v>
      </c>
      <c r="AA549" s="38">
        <f t="shared" si="224"/>
        <v>2.6117110461458329E-12</v>
      </c>
      <c r="AB549" s="39"/>
      <c r="AC549" s="38">
        <f t="shared" si="225"/>
        <v>2.6117110461458329E-12</v>
      </c>
      <c r="AD549" s="22"/>
      <c r="AF549" s="38">
        <f t="shared" si="216"/>
        <v>296686571.66636449</v>
      </c>
      <c r="AG549" s="38">
        <f t="shared" si="217"/>
        <v>7.152557373046875E-7</v>
      </c>
      <c r="AH549" s="104"/>
      <c r="AI549" s="104"/>
      <c r="AJ549" s="104"/>
      <c r="AK549" s="104"/>
    </row>
    <row r="550" spans="2:37" s="2" customFormat="1" ht="15" customHeight="1" x14ac:dyDescent="0.25">
      <c r="B550" s="32">
        <v>50437</v>
      </c>
      <c r="C550" s="33">
        <f t="shared" si="218"/>
        <v>2038</v>
      </c>
      <c r="D550" s="34">
        <f>'[1]IGP-DI'!C544</f>
        <v>0</v>
      </c>
      <c r="E550" s="45">
        <f t="shared" si="210"/>
        <v>1.0000000000000007</v>
      </c>
      <c r="F550" s="45">
        <f t="shared" si="219"/>
        <v>3453.5338571917277</v>
      </c>
      <c r="G550" s="67"/>
      <c r="H550" s="46"/>
      <c r="I550" s="46">
        <f t="shared" si="212"/>
        <v>-6.7520886659622192E-8</v>
      </c>
      <c r="J550" s="46">
        <f t="shared" si="211"/>
        <v>-2.3166649043560028E-7</v>
      </c>
      <c r="K550" s="46">
        <f t="shared" si="213"/>
        <v>-5.6267405549685157E-10</v>
      </c>
      <c r="L550" s="46">
        <f t="shared" si="213"/>
        <v>-1.9305540869633355E-9</v>
      </c>
      <c r="M550" s="46">
        <f t="shared" si="226"/>
        <v>146151285.98818192</v>
      </c>
      <c r="N550" s="46">
        <f t="shared" si="220"/>
        <v>296686571.66636449</v>
      </c>
      <c r="O550" s="47">
        <f t="shared" si="227"/>
        <v>146151285.98818186</v>
      </c>
      <c r="P550" s="46">
        <f t="shared" si="221"/>
        <v>296686571.66636521</v>
      </c>
      <c r="Q550" s="46">
        <f t="shared" si="214"/>
        <v>0</v>
      </c>
      <c r="R550" s="46">
        <f t="shared" si="214"/>
        <v>7.152557373046875E-7</v>
      </c>
      <c r="S550" s="46">
        <f t="shared" si="215"/>
        <v>1.0950186610029597E-8</v>
      </c>
      <c r="T550" s="46"/>
      <c r="U550" s="46"/>
      <c r="V550" s="46"/>
      <c r="W550" s="4"/>
      <c r="X550" s="20"/>
      <c r="Y550" s="38">
        <f t="shared" si="222"/>
        <v>-5.5900829897558415E-13</v>
      </c>
      <c r="Z550" s="38">
        <f t="shared" si="223"/>
        <v>3.1707193451214173E-12</v>
      </c>
      <c r="AA550" s="38">
        <f t="shared" si="224"/>
        <v>2.6117110461458329E-12</v>
      </c>
      <c r="AB550" s="39"/>
      <c r="AC550" s="38">
        <f t="shared" si="225"/>
        <v>2.6117110461458329E-12</v>
      </c>
      <c r="AD550" s="22"/>
      <c r="AF550" s="38">
        <f t="shared" si="216"/>
        <v>296686571.66636449</v>
      </c>
      <c r="AG550" s="38">
        <f t="shared" si="217"/>
        <v>7.152557373046875E-7</v>
      </c>
      <c r="AH550" s="104"/>
      <c r="AI550" s="104"/>
      <c r="AJ550" s="104"/>
      <c r="AK550" s="104"/>
    </row>
    <row r="551" spans="2:37" s="2" customFormat="1" ht="15" customHeight="1" x14ac:dyDescent="0.25">
      <c r="B551" s="32">
        <v>50465</v>
      </c>
      <c r="C551" s="33">
        <f t="shared" si="218"/>
        <v>2038</v>
      </c>
      <c r="D551" s="34">
        <f>'[1]IGP-DI'!C545</f>
        <v>0</v>
      </c>
      <c r="E551" s="45">
        <f t="shared" si="210"/>
        <v>1.0000000000000007</v>
      </c>
      <c r="F551" s="45">
        <f t="shared" si="219"/>
        <v>3453.5338571917277</v>
      </c>
      <c r="G551" s="67"/>
      <c r="H551" s="46"/>
      <c r="I551" s="46">
        <f t="shared" si="212"/>
        <v>-6.7520886659622192E-8</v>
      </c>
      <c r="J551" s="46">
        <f t="shared" si="211"/>
        <v>-2.3166649043560028E-7</v>
      </c>
      <c r="K551" s="46">
        <f t="shared" si="213"/>
        <v>-5.6267405549685157E-10</v>
      </c>
      <c r="L551" s="46">
        <f t="shared" si="213"/>
        <v>-1.9305540869633355E-9</v>
      </c>
      <c r="M551" s="46">
        <f t="shared" si="226"/>
        <v>146151285.98818192</v>
      </c>
      <c r="N551" s="46">
        <f t="shared" si="220"/>
        <v>296686571.66636449</v>
      </c>
      <c r="O551" s="47">
        <f t="shared" si="227"/>
        <v>146151285.98818186</v>
      </c>
      <c r="P551" s="46">
        <f t="shared" si="221"/>
        <v>296686571.66636521</v>
      </c>
      <c r="Q551" s="46">
        <f t="shared" si="214"/>
        <v>0</v>
      </c>
      <c r="R551" s="46">
        <f t="shared" si="214"/>
        <v>7.152557373046875E-7</v>
      </c>
      <c r="S551" s="46">
        <f t="shared" si="215"/>
        <v>1.0950186610029597E-8</v>
      </c>
      <c r="T551" s="46"/>
      <c r="U551" s="46"/>
      <c r="V551" s="46"/>
      <c r="W551" s="4"/>
      <c r="X551" s="20"/>
      <c r="Y551" s="38">
        <f t="shared" si="222"/>
        <v>-5.5900829897558415E-13</v>
      </c>
      <c r="Z551" s="38">
        <f t="shared" si="223"/>
        <v>3.1707193451214173E-12</v>
      </c>
      <c r="AA551" s="38">
        <f t="shared" si="224"/>
        <v>2.6117110461458329E-12</v>
      </c>
      <c r="AB551" s="39"/>
      <c r="AC551" s="38">
        <f t="shared" si="225"/>
        <v>2.6117110461458329E-12</v>
      </c>
      <c r="AD551" s="22"/>
      <c r="AF551" s="38">
        <f t="shared" si="216"/>
        <v>296686571.66636449</v>
      </c>
      <c r="AG551" s="38">
        <f t="shared" si="217"/>
        <v>7.152557373046875E-7</v>
      </c>
      <c r="AH551" s="104"/>
      <c r="AI551" s="104"/>
      <c r="AJ551" s="104"/>
      <c r="AK551" s="104"/>
    </row>
    <row r="552" spans="2:37" s="2" customFormat="1" ht="15" customHeight="1" x14ac:dyDescent="0.25">
      <c r="B552" s="32">
        <v>50496</v>
      </c>
      <c r="C552" s="33">
        <f t="shared" si="218"/>
        <v>2038</v>
      </c>
      <c r="D552" s="34">
        <f>'[1]IGP-DI'!C546</f>
        <v>0</v>
      </c>
      <c r="E552" s="45">
        <f t="shared" si="210"/>
        <v>1.0000000000000007</v>
      </c>
      <c r="F552" s="45">
        <f t="shared" si="219"/>
        <v>3453.5338571917277</v>
      </c>
      <c r="G552" s="67"/>
      <c r="H552" s="46"/>
      <c r="I552" s="46">
        <f t="shared" si="212"/>
        <v>-6.7520886659622192E-8</v>
      </c>
      <c r="J552" s="46">
        <f t="shared" si="211"/>
        <v>-2.3166649043560028E-7</v>
      </c>
      <c r="K552" s="46">
        <f t="shared" si="213"/>
        <v>-5.6267405549685157E-10</v>
      </c>
      <c r="L552" s="46">
        <f t="shared" si="213"/>
        <v>-1.9305540869633355E-9</v>
      </c>
      <c r="M552" s="46">
        <f t="shared" si="226"/>
        <v>146151285.98818192</v>
      </c>
      <c r="N552" s="46">
        <f t="shared" si="220"/>
        <v>296686571.66636449</v>
      </c>
      <c r="O552" s="47">
        <f t="shared" si="227"/>
        <v>146151285.98818186</v>
      </c>
      <c r="P552" s="46">
        <f t="shared" si="221"/>
        <v>296686571.66636521</v>
      </c>
      <c r="Q552" s="46">
        <f t="shared" si="214"/>
        <v>0</v>
      </c>
      <c r="R552" s="46">
        <f t="shared" si="214"/>
        <v>7.152557373046875E-7</v>
      </c>
      <c r="S552" s="46">
        <f t="shared" si="215"/>
        <v>1.0950186610029597E-8</v>
      </c>
      <c r="T552" s="46"/>
      <c r="U552" s="46"/>
      <c r="V552" s="46"/>
      <c r="W552" s="4"/>
      <c r="X552" s="20"/>
      <c r="Y552" s="38">
        <f t="shared" si="222"/>
        <v>-5.5900829897558415E-13</v>
      </c>
      <c r="Z552" s="38">
        <f t="shared" si="223"/>
        <v>3.1707193451214173E-12</v>
      </c>
      <c r="AA552" s="38">
        <f t="shared" si="224"/>
        <v>2.6117110461458329E-12</v>
      </c>
      <c r="AB552" s="39"/>
      <c r="AC552" s="38">
        <f t="shared" si="225"/>
        <v>2.6117110461458329E-12</v>
      </c>
      <c r="AD552" s="22"/>
      <c r="AF552" s="38">
        <f t="shared" si="216"/>
        <v>296686571.66636449</v>
      </c>
      <c r="AG552" s="38">
        <f t="shared" si="217"/>
        <v>7.152557373046875E-7</v>
      </c>
      <c r="AH552" s="104"/>
      <c r="AI552" s="104"/>
      <c r="AJ552" s="104"/>
      <c r="AK552" s="104"/>
    </row>
    <row r="553" spans="2:37" s="2" customFormat="1" ht="15" customHeight="1" x14ac:dyDescent="0.25">
      <c r="B553" s="32">
        <v>50526</v>
      </c>
      <c r="C553" s="33">
        <f t="shared" si="218"/>
        <v>2038</v>
      </c>
      <c r="D553" s="34">
        <f>'[1]IGP-DI'!C547</f>
        <v>0</v>
      </c>
      <c r="E553" s="45">
        <f t="shared" si="210"/>
        <v>1.0000000000000007</v>
      </c>
      <c r="F553" s="45">
        <f t="shared" si="219"/>
        <v>3453.5338571917277</v>
      </c>
      <c r="G553" s="67"/>
      <c r="H553" s="46"/>
      <c r="I553" s="46">
        <f t="shared" si="212"/>
        <v>-6.7520886659622192E-8</v>
      </c>
      <c r="J553" s="46">
        <f t="shared" si="211"/>
        <v>-2.3166649043560028E-7</v>
      </c>
      <c r="K553" s="46">
        <f t="shared" si="213"/>
        <v>-5.6267405549685157E-10</v>
      </c>
      <c r="L553" s="46">
        <f t="shared" si="213"/>
        <v>-1.9305540869633355E-9</v>
      </c>
      <c r="M553" s="46">
        <f t="shared" si="226"/>
        <v>146151285.98818192</v>
      </c>
      <c r="N553" s="46">
        <f t="shared" si="220"/>
        <v>296686571.66636449</v>
      </c>
      <c r="O553" s="47">
        <f t="shared" si="227"/>
        <v>146151285.98818186</v>
      </c>
      <c r="P553" s="46">
        <f t="shared" si="221"/>
        <v>296686571.66636521</v>
      </c>
      <c r="Q553" s="46">
        <f t="shared" si="214"/>
        <v>0</v>
      </c>
      <c r="R553" s="46">
        <f t="shared" si="214"/>
        <v>7.152557373046875E-7</v>
      </c>
      <c r="S553" s="46">
        <f t="shared" si="215"/>
        <v>1.0950186610029597E-8</v>
      </c>
      <c r="T553" s="46"/>
      <c r="U553" s="46"/>
      <c r="V553" s="46"/>
      <c r="W553" s="4"/>
      <c r="X553" s="20"/>
      <c r="Y553" s="38">
        <f t="shared" si="222"/>
        <v>-5.5900829897558415E-13</v>
      </c>
      <c r="Z553" s="38">
        <f t="shared" si="223"/>
        <v>3.1707193451214173E-12</v>
      </c>
      <c r="AA553" s="38">
        <f t="shared" si="224"/>
        <v>2.6117110461458329E-12</v>
      </c>
      <c r="AB553" s="39"/>
      <c r="AC553" s="38">
        <f t="shared" si="225"/>
        <v>2.6117110461458329E-12</v>
      </c>
      <c r="AD553" s="22"/>
      <c r="AF553" s="38">
        <f t="shared" si="216"/>
        <v>296686571.66636449</v>
      </c>
      <c r="AG553" s="38">
        <f t="shared" si="217"/>
        <v>7.152557373046875E-7</v>
      </c>
      <c r="AH553" s="104"/>
      <c r="AI553" s="104"/>
      <c r="AJ553" s="104"/>
      <c r="AK553" s="104"/>
    </row>
    <row r="554" spans="2:37" s="2" customFormat="1" ht="15" customHeight="1" x14ac:dyDescent="0.25">
      <c r="B554" s="32">
        <v>50557</v>
      </c>
      <c r="C554" s="33">
        <f t="shared" si="218"/>
        <v>2038</v>
      </c>
      <c r="D554" s="34">
        <f>'[1]IGP-DI'!C548</f>
        <v>0</v>
      </c>
      <c r="E554" s="45">
        <f t="shared" si="210"/>
        <v>1.0000000000000007</v>
      </c>
      <c r="F554" s="45">
        <f t="shared" si="219"/>
        <v>3453.5338571917277</v>
      </c>
      <c r="G554" s="67"/>
      <c r="H554" s="46"/>
      <c r="I554" s="46">
        <f t="shared" si="212"/>
        <v>-6.7520886659622192E-8</v>
      </c>
      <c r="J554" s="46">
        <f t="shared" si="211"/>
        <v>-2.3166649043560028E-7</v>
      </c>
      <c r="K554" s="46">
        <f t="shared" si="213"/>
        <v>-5.6267405549685157E-10</v>
      </c>
      <c r="L554" s="46">
        <f t="shared" si="213"/>
        <v>-1.9305540869633355E-9</v>
      </c>
      <c r="M554" s="46">
        <f t="shared" si="226"/>
        <v>146151285.98818192</v>
      </c>
      <c r="N554" s="46">
        <f t="shared" si="220"/>
        <v>296686571.66636449</v>
      </c>
      <c r="O554" s="47">
        <f t="shared" si="227"/>
        <v>146151285.98818186</v>
      </c>
      <c r="P554" s="46">
        <f t="shared" si="221"/>
        <v>296686571.66636521</v>
      </c>
      <c r="Q554" s="46">
        <f t="shared" si="214"/>
        <v>0</v>
      </c>
      <c r="R554" s="46">
        <f t="shared" si="214"/>
        <v>7.152557373046875E-7</v>
      </c>
      <c r="S554" s="46">
        <f t="shared" si="215"/>
        <v>1.0950186610029597E-8</v>
      </c>
      <c r="T554" s="46"/>
      <c r="U554" s="46"/>
      <c r="V554" s="46"/>
      <c r="W554" s="4"/>
      <c r="X554" s="20"/>
      <c r="Y554" s="38">
        <f t="shared" si="222"/>
        <v>-5.5900829897558415E-13</v>
      </c>
      <c r="Z554" s="38">
        <f t="shared" si="223"/>
        <v>3.1707193451214173E-12</v>
      </c>
      <c r="AA554" s="38">
        <f t="shared" si="224"/>
        <v>2.6117110461458329E-12</v>
      </c>
      <c r="AB554" s="39"/>
      <c r="AC554" s="38">
        <f t="shared" si="225"/>
        <v>2.6117110461458329E-12</v>
      </c>
      <c r="AD554" s="22"/>
      <c r="AF554" s="38">
        <f t="shared" si="216"/>
        <v>296686571.66636449</v>
      </c>
      <c r="AG554" s="38">
        <f t="shared" si="217"/>
        <v>7.152557373046875E-7</v>
      </c>
      <c r="AH554" s="104"/>
      <c r="AI554" s="104"/>
      <c r="AJ554" s="104"/>
      <c r="AK554" s="104"/>
    </row>
    <row r="555" spans="2:37" s="2" customFormat="1" ht="15" customHeight="1" x14ac:dyDescent="0.25">
      <c r="B555" s="32">
        <v>50587</v>
      </c>
      <c r="C555" s="33">
        <f t="shared" si="218"/>
        <v>2038</v>
      </c>
      <c r="D555" s="34">
        <f>'[1]IGP-DI'!C549</f>
        <v>0</v>
      </c>
      <c r="E555" s="45">
        <f t="shared" si="210"/>
        <v>1.0000000000000007</v>
      </c>
      <c r="F555" s="45">
        <f t="shared" si="219"/>
        <v>3453.5338571917277</v>
      </c>
      <c r="G555" s="67"/>
      <c r="H555" s="46"/>
      <c r="I555" s="46">
        <f t="shared" si="212"/>
        <v>-6.7520886659622192E-8</v>
      </c>
      <c r="J555" s="46">
        <f t="shared" si="211"/>
        <v>-2.3166649043560028E-7</v>
      </c>
      <c r="K555" s="46">
        <f t="shared" si="213"/>
        <v>-5.6267405549685157E-10</v>
      </c>
      <c r="L555" s="46">
        <f t="shared" si="213"/>
        <v>-1.9305540869633355E-9</v>
      </c>
      <c r="M555" s="46">
        <f t="shared" si="226"/>
        <v>146151285.98818192</v>
      </c>
      <c r="N555" s="46">
        <f t="shared" si="220"/>
        <v>296686571.66636449</v>
      </c>
      <c r="O555" s="47">
        <f t="shared" si="227"/>
        <v>146151285.98818186</v>
      </c>
      <c r="P555" s="46">
        <f t="shared" si="221"/>
        <v>296686571.66636521</v>
      </c>
      <c r="Q555" s="46">
        <f t="shared" si="214"/>
        <v>0</v>
      </c>
      <c r="R555" s="46">
        <f t="shared" si="214"/>
        <v>7.152557373046875E-7</v>
      </c>
      <c r="S555" s="46">
        <f t="shared" si="215"/>
        <v>1.0950186610029597E-8</v>
      </c>
      <c r="T555" s="46"/>
      <c r="U555" s="46"/>
      <c r="V555" s="46"/>
      <c r="W555" s="4"/>
      <c r="X555" s="20"/>
      <c r="Y555" s="38">
        <f t="shared" si="222"/>
        <v>-5.5900829897558415E-13</v>
      </c>
      <c r="Z555" s="38">
        <f t="shared" si="223"/>
        <v>3.1707193451214173E-12</v>
      </c>
      <c r="AA555" s="38">
        <f t="shared" si="224"/>
        <v>2.6117110461458329E-12</v>
      </c>
      <c r="AB555" s="39"/>
      <c r="AC555" s="38">
        <f t="shared" si="225"/>
        <v>2.6117110461458329E-12</v>
      </c>
      <c r="AD555" s="22"/>
      <c r="AF555" s="38">
        <f t="shared" si="216"/>
        <v>296686571.66636449</v>
      </c>
      <c r="AG555" s="38">
        <f t="shared" si="217"/>
        <v>7.152557373046875E-7</v>
      </c>
      <c r="AH555" s="104"/>
      <c r="AI555" s="104"/>
      <c r="AJ555" s="104"/>
      <c r="AK555" s="104"/>
    </row>
    <row r="556" spans="2:37" s="2" customFormat="1" ht="15" customHeight="1" x14ac:dyDescent="0.25">
      <c r="B556" s="32">
        <v>50618</v>
      </c>
      <c r="C556" s="33">
        <f t="shared" si="218"/>
        <v>2038</v>
      </c>
      <c r="D556" s="34">
        <f>'[1]IGP-DI'!C550</f>
        <v>0</v>
      </c>
      <c r="E556" s="45">
        <f t="shared" si="210"/>
        <v>1.0000000000000007</v>
      </c>
      <c r="F556" s="45">
        <f t="shared" si="219"/>
        <v>3453.5338571917277</v>
      </c>
      <c r="G556" s="67"/>
      <c r="H556" s="46"/>
      <c r="I556" s="46">
        <f t="shared" si="212"/>
        <v>-6.7520886659622192E-8</v>
      </c>
      <c r="J556" s="46">
        <f t="shared" si="211"/>
        <v>-2.3166649043560028E-7</v>
      </c>
      <c r="K556" s="46">
        <f t="shared" si="213"/>
        <v>-5.6267405549685157E-10</v>
      </c>
      <c r="L556" s="46">
        <f t="shared" si="213"/>
        <v>-1.9305540869633355E-9</v>
      </c>
      <c r="M556" s="46">
        <f t="shared" si="226"/>
        <v>146151285.98818192</v>
      </c>
      <c r="N556" s="46">
        <f t="shared" si="220"/>
        <v>296686571.66636449</v>
      </c>
      <c r="O556" s="47">
        <f t="shared" si="227"/>
        <v>146151285.98818186</v>
      </c>
      <c r="P556" s="46">
        <f t="shared" si="221"/>
        <v>296686571.66636521</v>
      </c>
      <c r="Q556" s="46">
        <f t="shared" si="214"/>
        <v>0</v>
      </c>
      <c r="R556" s="46">
        <f t="shared" si="214"/>
        <v>7.152557373046875E-7</v>
      </c>
      <c r="S556" s="46">
        <f t="shared" si="215"/>
        <v>1.0950186610029597E-8</v>
      </c>
      <c r="T556" s="46"/>
      <c r="U556" s="46"/>
      <c r="V556" s="46"/>
      <c r="W556" s="4"/>
      <c r="X556" s="20"/>
      <c r="Y556" s="38">
        <f t="shared" si="222"/>
        <v>-5.5900829897558415E-13</v>
      </c>
      <c r="Z556" s="38">
        <f t="shared" si="223"/>
        <v>3.1707193451214173E-12</v>
      </c>
      <c r="AA556" s="38">
        <f t="shared" si="224"/>
        <v>2.6117110461458329E-12</v>
      </c>
      <c r="AB556" s="39"/>
      <c r="AC556" s="38">
        <f t="shared" si="225"/>
        <v>2.6117110461458329E-12</v>
      </c>
      <c r="AD556" s="22"/>
      <c r="AF556" s="38">
        <f t="shared" si="216"/>
        <v>296686571.66636449</v>
      </c>
      <c r="AG556" s="38">
        <f t="shared" si="217"/>
        <v>7.152557373046875E-7</v>
      </c>
      <c r="AH556" s="104"/>
      <c r="AI556" s="104"/>
      <c r="AJ556" s="104"/>
      <c r="AK556" s="104"/>
    </row>
    <row r="557" spans="2:37" s="2" customFormat="1" ht="15" customHeight="1" x14ac:dyDescent="0.25">
      <c r="B557" s="32">
        <v>50649</v>
      </c>
      <c r="C557" s="33">
        <f t="shared" si="218"/>
        <v>2038</v>
      </c>
      <c r="D557" s="34">
        <f>'[1]IGP-DI'!C551</f>
        <v>0</v>
      </c>
      <c r="E557" s="45">
        <f t="shared" si="210"/>
        <v>1.0000000000000007</v>
      </c>
      <c r="F557" s="45">
        <f t="shared" si="219"/>
        <v>3453.5338571917277</v>
      </c>
      <c r="G557" s="67"/>
      <c r="H557" s="46"/>
      <c r="I557" s="46">
        <f t="shared" si="212"/>
        <v>-6.7520886659622192E-8</v>
      </c>
      <c r="J557" s="46">
        <f t="shared" si="211"/>
        <v>-2.3166649043560028E-7</v>
      </c>
      <c r="K557" s="46">
        <f t="shared" si="213"/>
        <v>-5.6267405549685157E-10</v>
      </c>
      <c r="L557" s="46">
        <f t="shared" si="213"/>
        <v>-1.9305540869633355E-9</v>
      </c>
      <c r="M557" s="46">
        <f t="shared" si="226"/>
        <v>146151285.98818192</v>
      </c>
      <c r="N557" s="46">
        <f t="shared" si="220"/>
        <v>296686571.66636449</v>
      </c>
      <c r="O557" s="47">
        <f t="shared" si="227"/>
        <v>146151285.98818186</v>
      </c>
      <c r="P557" s="46">
        <f t="shared" si="221"/>
        <v>296686571.66636521</v>
      </c>
      <c r="Q557" s="46">
        <f t="shared" si="214"/>
        <v>0</v>
      </c>
      <c r="R557" s="46">
        <f t="shared" si="214"/>
        <v>7.152557373046875E-7</v>
      </c>
      <c r="S557" s="46">
        <f t="shared" si="215"/>
        <v>1.0950186610029597E-8</v>
      </c>
      <c r="T557" s="46"/>
      <c r="U557" s="46"/>
      <c r="V557" s="46"/>
      <c r="W557" s="4"/>
      <c r="X557" s="20"/>
      <c r="Y557" s="38">
        <f t="shared" si="222"/>
        <v>-5.5900829897558415E-13</v>
      </c>
      <c r="Z557" s="38">
        <f t="shared" si="223"/>
        <v>3.1707193451214173E-12</v>
      </c>
      <c r="AA557" s="38">
        <f t="shared" si="224"/>
        <v>2.6117110461458329E-12</v>
      </c>
      <c r="AB557" s="39"/>
      <c r="AC557" s="38">
        <f t="shared" si="225"/>
        <v>2.6117110461458329E-12</v>
      </c>
      <c r="AD557" s="22"/>
      <c r="AF557" s="38">
        <f t="shared" si="216"/>
        <v>296686571.66636449</v>
      </c>
      <c r="AG557" s="38">
        <f t="shared" si="217"/>
        <v>7.152557373046875E-7</v>
      </c>
      <c r="AH557" s="104"/>
      <c r="AI557" s="104"/>
      <c r="AJ557" s="104"/>
      <c r="AK557" s="104"/>
    </row>
    <row r="558" spans="2:37" s="2" customFormat="1" ht="15" customHeight="1" x14ac:dyDescent="0.25">
      <c r="B558" s="32">
        <v>50679</v>
      </c>
      <c r="C558" s="33">
        <f t="shared" si="218"/>
        <v>2038</v>
      </c>
      <c r="D558" s="34">
        <f>'[1]IGP-DI'!C552</f>
        <v>0</v>
      </c>
      <c r="E558" s="45">
        <f t="shared" si="210"/>
        <v>1.0000000000000007</v>
      </c>
      <c r="F558" s="45">
        <f t="shared" si="219"/>
        <v>3453.5338571917277</v>
      </c>
      <c r="G558" s="67"/>
      <c r="H558" s="46"/>
      <c r="I558" s="46">
        <f t="shared" si="212"/>
        <v>-6.7520886659622192E-8</v>
      </c>
      <c r="J558" s="46">
        <f t="shared" si="211"/>
        <v>-2.3166649043560028E-7</v>
      </c>
      <c r="K558" s="46">
        <f t="shared" si="213"/>
        <v>-5.6267405549685157E-10</v>
      </c>
      <c r="L558" s="46">
        <f t="shared" si="213"/>
        <v>-1.9305540869633355E-9</v>
      </c>
      <c r="M558" s="46">
        <f t="shared" si="226"/>
        <v>146151285.98818192</v>
      </c>
      <c r="N558" s="46">
        <f t="shared" si="220"/>
        <v>296686571.66636449</v>
      </c>
      <c r="O558" s="47">
        <f t="shared" si="227"/>
        <v>146151285.98818186</v>
      </c>
      <c r="P558" s="46">
        <f t="shared" si="221"/>
        <v>296686571.66636521</v>
      </c>
      <c r="Q558" s="46">
        <f t="shared" si="214"/>
        <v>0</v>
      </c>
      <c r="R558" s="46">
        <f t="shared" si="214"/>
        <v>7.152557373046875E-7</v>
      </c>
      <c r="S558" s="46">
        <f t="shared" si="215"/>
        <v>1.0950186610029597E-8</v>
      </c>
      <c r="T558" s="46"/>
      <c r="U558" s="46"/>
      <c r="V558" s="46"/>
      <c r="W558" s="4"/>
      <c r="X558" s="20"/>
      <c r="Y558" s="38">
        <f t="shared" si="222"/>
        <v>-5.5900829897558415E-13</v>
      </c>
      <c r="Z558" s="38">
        <f t="shared" si="223"/>
        <v>3.1707193451214173E-12</v>
      </c>
      <c r="AA558" s="38">
        <f t="shared" si="224"/>
        <v>2.6117110461458329E-12</v>
      </c>
      <c r="AB558" s="39"/>
      <c r="AC558" s="38">
        <f t="shared" si="225"/>
        <v>2.6117110461458329E-12</v>
      </c>
      <c r="AD558" s="22"/>
      <c r="AF558" s="38">
        <f t="shared" si="216"/>
        <v>296686571.66636449</v>
      </c>
      <c r="AG558" s="38">
        <f t="shared" si="217"/>
        <v>7.152557373046875E-7</v>
      </c>
      <c r="AH558" s="104"/>
      <c r="AI558" s="104"/>
      <c r="AJ558" s="104"/>
      <c r="AK558" s="104"/>
    </row>
    <row r="559" spans="2:37" s="2" customFormat="1" ht="15" customHeight="1" x14ac:dyDescent="0.25">
      <c r="B559" s="32">
        <v>50710</v>
      </c>
      <c r="C559" s="33">
        <f t="shared" si="218"/>
        <v>2038</v>
      </c>
      <c r="D559" s="34">
        <f>'[1]IGP-DI'!C553</f>
        <v>0</v>
      </c>
      <c r="E559" s="45">
        <f t="shared" si="210"/>
        <v>1.0000000000000007</v>
      </c>
      <c r="F559" s="45">
        <f t="shared" si="219"/>
        <v>3453.5338571917277</v>
      </c>
      <c r="G559" s="67"/>
      <c r="H559" s="46"/>
      <c r="I559" s="46">
        <f t="shared" si="212"/>
        <v>-6.7520886659622192E-8</v>
      </c>
      <c r="J559" s="46">
        <f t="shared" si="211"/>
        <v>-2.3166649043560028E-7</v>
      </c>
      <c r="K559" s="46">
        <f t="shared" si="213"/>
        <v>-5.6267405549685157E-10</v>
      </c>
      <c r="L559" s="46">
        <f t="shared" si="213"/>
        <v>-1.9305540869633355E-9</v>
      </c>
      <c r="M559" s="46">
        <f t="shared" si="226"/>
        <v>146151285.98818192</v>
      </c>
      <c r="N559" s="46">
        <f t="shared" si="220"/>
        <v>296686571.66636449</v>
      </c>
      <c r="O559" s="47">
        <f t="shared" si="227"/>
        <v>146151285.98818186</v>
      </c>
      <c r="P559" s="46">
        <f t="shared" si="221"/>
        <v>296686571.66636521</v>
      </c>
      <c r="Q559" s="46">
        <f t="shared" si="214"/>
        <v>0</v>
      </c>
      <c r="R559" s="46">
        <f t="shared" si="214"/>
        <v>7.152557373046875E-7</v>
      </c>
      <c r="S559" s="46">
        <f t="shared" si="215"/>
        <v>1.0950186610029597E-8</v>
      </c>
      <c r="T559" s="46"/>
      <c r="U559" s="46"/>
      <c r="V559" s="46"/>
      <c r="W559" s="4"/>
      <c r="X559" s="20"/>
      <c r="Y559" s="38">
        <f t="shared" si="222"/>
        <v>-5.5900829897558415E-13</v>
      </c>
      <c r="Z559" s="38">
        <f t="shared" si="223"/>
        <v>3.1707193451214173E-12</v>
      </c>
      <c r="AA559" s="38">
        <f t="shared" si="224"/>
        <v>2.6117110461458329E-12</v>
      </c>
      <c r="AB559" s="39"/>
      <c r="AC559" s="38">
        <f t="shared" si="225"/>
        <v>2.6117110461458329E-12</v>
      </c>
      <c r="AD559" s="22"/>
      <c r="AF559" s="38">
        <f t="shared" si="216"/>
        <v>296686571.66636449</v>
      </c>
      <c r="AG559" s="38">
        <f t="shared" si="217"/>
        <v>7.152557373046875E-7</v>
      </c>
      <c r="AH559" s="104"/>
      <c r="AI559" s="104"/>
      <c r="AJ559" s="104"/>
      <c r="AK559" s="104"/>
    </row>
    <row r="560" spans="2:37" s="2" customFormat="1" ht="15" customHeight="1" x14ac:dyDescent="0.25">
      <c r="B560" s="41">
        <v>50740</v>
      </c>
      <c r="C560" s="33">
        <f t="shared" si="218"/>
        <v>2038</v>
      </c>
      <c r="D560" s="34">
        <f>'[1]IGP-DI'!C554</f>
        <v>0</v>
      </c>
      <c r="E560" s="48">
        <f t="shared" si="210"/>
        <v>1.0000000000000007</v>
      </c>
      <c r="F560" s="48">
        <f t="shared" si="219"/>
        <v>3453.5338571917277</v>
      </c>
      <c r="G560" s="44">
        <f t="shared" ref="G560" si="237">F560/F548-1</f>
        <v>0</v>
      </c>
      <c r="H560" s="46"/>
      <c r="I560" s="46">
        <f t="shared" si="212"/>
        <v>-6.7520886659622192E-8</v>
      </c>
      <c r="J560" s="47">
        <f t="shared" si="211"/>
        <v>-2.3166649043560028E-7</v>
      </c>
      <c r="K560" s="46">
        <f t="shared" si="213"/>
        <v>-5.6267405549685157E-10</v>
      </c>
      <c r="L560" s="47">
        <f t="shared" si="213"/>
        <v>-1.9305540869633355E-9</v>
      </c>
      <c r="M560" s="46">
        <f t="shared" si="226"/>
        <v>146151285.98818192</v>
      </c>
      <c r="N560" s="47">
        <f t="shared" si="220"/>
        <v>296686571.66636449</v>
      </c>
      <c r="O560" s="47">
        <f t="shared" si="227"/>
        <v>146151285.98818186</v>
      </c>
      <c r="P560" s="47">
        <f t="shared" si="221"/>
        <v>296686571.66636521</v>
      </c>
      <c r="Q560" s="46">
        <f t="shared" si="214"/>
        <v>0</v>
      </c>
      <c r="R560" s="47">
        <f t="shared" si="214"/>
        <v>7.152557373046875E-7</v>
      </c>
      <c r="S560" s="47">
        <f t="shared" si="215"/>
        <v>1.0950186610029597E-8</v>
      </c>
      <c r="T560" s="47">
        <f t="shared" ref="T560" si="238">SUM(S549:S560)</f>
        <v>1.3140223932035516E-7</v>
      </c>
      <c r="U560" s="47">
        <f>SUM(L549:L560)</f>
        <v>-2.3166649043560031E-8</v>
      </c>
      <c r="V560" s="47">
        <f t="shared" ref="V560" si="239">T560+U560</f>
        <v>1.0823559027679513E-7</v>
      </c>
      <c r="W560" s="4"/>
      <c r="X560" s="20"/>
      <c r="Y560" s="38">
        <f t="shared" si="222"/>
        <v>-5.5900829897558415E-13</v>
      </c>
      <c r="Z560" s="38">
        <f t="shared" si="223"/>
        <v>3.1707193451214173E-12</v>
      </c>
      <c r="AA560" s="38">
        <f t="shared" si="224"/>
        <v>2.6117110461458329E-12</v>
      </c>
      <c r="AB560" s="39"/>
      <c r="AC560" s="38">
        <f t="shared" si="225"/>
        <v>2.6117110461458329E-12</v>
      </c>
      <c r="AD560" s="22"/>
      <c r="AF560" s="38">
        <f t="shared" si="216"/>
        <v>296686571.66636449</v>
      </c>
      <c r="AG560" s="38">
        <f t="shared" si="217"/>
        <v>7.152557373046875E-7</v>
      </c>
      <c r="AH560" s="104"/>
      <c r="AI560" s="104"/>
      <c r="AJ560" s="104"/>
      <c r="AK560" s="104"/>
    </row>
    <row r="561" spans="2:37" s="2" customFormat="1" ht="15" customHeight="1" x14ac:dyDescent="0.25">
      <c r="B561" s="32">
        <v>50771</v>
      </c>
      <c r="C561" s="33">
        <f t="shared" si="218"/>
        <v>2039</v>
      </c>
      <c r="D561" s="34">
        <f>'[1]IGP-DI'!C555</f>
        <v>0</v>
      </c>
      <c r="E561" s="35">
        <f t="shared" si="210"/>
        <v>1.0000000000000007</v>
      </c>
      <c r="F561" s="35">
        <f t="shared" si="219"/>
        <v>3453.5338571917277</v>
      </c>
      <c r="G561" s="67"/>
      <c r="H561" s="37"/>
      <c r="I561" s="37">
        <f t="shared" si="212"/>
        <v>-6.7520886659622192E-8</v>
      </c>
      <c r="J561" s="37">
        <f t="shared" si="211"/>
        <v>-2.3166649043560028E-7</v>
      </c>
      <c r="K561" s="37">
        <f t="shared" si="213"/>
        <v>-5.6267405549685157E-10</v>
      </c>
      <c r="L561" s="37">
        <f t="shared" si="213"/>
        <v>-1.9305540869633355E-9</v>
      </c>
      <c r="M561" s="37">
        <f t="shared" si="226"/>
        <v>146151285.98818192</v>
      </c>
      <c r="N561" s="37">
        <f t="shared" si="220"/>
        <v>296686571.66636449</v>
      </c>
      <c r="O561" s="40">
        <f t="shared" si="227"/>
        <v>146151285.98818186</v>
      </c>
      <c r="P561" s="37">
        <f t="shared" si="221"/>
        <v>296686571.66636521</v>
      </c>
      <c r="Q561" s="37">
        <f t="shared" si="214"/>
        <v>0</v>
      </c>
      <c r="R561" s="37">
        <f t="shared" si="214"/>
        <v>7.152557373046875E-7</v>
      </c>
      <c r="S561" s="37">
        <f t="shared" si="215"/>
        <v>1.0950186610029597E-8</v>
      </c>
      <c r="T561" s="37"/>
      <c r="U561" s="37"/>
      <c r="V561" s="37"/>
      <c r="W561" s="4"/>
      <c r="X561" s="20"/>
      <c r="Y561" s="38">
        <f t="shared" si="222"/>
        <v>-5.5900829897558415E-13</v>
      </c>
      <c r="Z561" s="38">
        <f t="shared" si="223"/>
        <v>3.1707193451214173E-12</v>
      </c>
      <c r="AA561" s="38">
        <f t="shared" si="224"/>
        <v>2.6117110461458329E-12</v>
      </c>
      <c r="AB561" s="39"/>
      <c r="AC561" s="38">
        <f t="shared" si="225"/>
        <v>2.6117110461458329E-12</v>
      </c>
      <c r="AD561" s="22"/>
      <c r="AF561" s="38">
        <f t="shared" si="216"/>
        <v>296686571.66636449</v>
      </c>
      <c r="AG561" s="38">
        <f t="shared" si="217"/>
        <v>7.152557373046875E-7</v>
      </c>
      <c r="AH561" s="104"/>
      <c r="AI561" s="104"/>
      <c r="AJ561" s="104"/>
      <c r="AK561" s="104"/>
    </row>
    <row r="562" spans="2:37" s="2" customFormat="1" ht="15" customHeight="1" x14ac:dyDescent="0.25">
      <c r="B562" s="32">
        <v>50802</v>
      </c>
      <c r="C562" s="33">
        <f t="shared" si="218"/>
        <v>2039</v>
      </c>
      <c r="D562" s="34">
        <f>'[1]IGP-DI'!C556</f>
        <v>0</v>
      </c>
      <c r="E562" s="35">
        <f t="shared" si="210"/>
        <v>1.0000000000000007</v>
      </c>
      <c r="F562" s="35">
        <f t="shared" si="219"/>
        <v>3453.5338571917277</v>
      </c>
      <c r="G562" s="67"/>
      <c r="H562" s="37"/>
      <c r="I562" s="37">
        <f t="shared" si="212"/>
        <v>-6.7520886659622192E-8</v>
      </c>
      <c r="J562" s="37">
        <f t="shared" si="211"/>
        <v>-2.3166649043560028E-7</v>
      </c>
      <c r="K562" s="37">
        <f t="shared" si="213"/>
        <v>-5.6267405549685157E-10</v>
      </c>
      <c r="L562" s="37">
        <f t="shared" si="213"/>
        <v>-1.9305540869633355E-9</v>
      </c>
      <c r="M562" s="37">
        <f t="shared" si="226"/>
        <v>146151285.98818192</v>
      </c>
      <c r="N562" s="37">
        <f t="shared" si="220"/>
        <v>296686571.66636449</v>
      </c>
      <c r="O562" s="40">
        <f t="shared" si="227"/>
        <v>146151285.98818186</v>
      </c>
      <c r="P562" s="37">
        <f t="shared" si="221"/>
        <v>296686571.66636521</v>
      </c>
      <c r="Q562" s="37">
        <f t="shared" si="214"/>
        <v>0</v>
      </c>
      <c r="R562" s="37">
        <f t="shared" si="214"/>
        <v>7.152557373046875E-7</v>
      </c>
      <c r="S562" s="37">
        <f t="shared" si="215"/>
        <v>1.0950186610029597E-8</v>
      </c>
      <c r="T562" s="37"/>
      <c r="U562" s="37"/>
      <c r="V562" s="37"/>
      <c r="W562" s="4"/>
      <c r="X562" s="20"/>
      <c r="Y562" s="38">
        <f t="shared" si="222"/>
        <v>-5.5900829897558415E-13</v>
      </c>
      <c r="Z562" s="38">
        <f t="shared" si="223"/>
        <v>3.1707193451214173E-12</v>
      </c>
      <c r="AA562" s="38">
        <f t="shared" si="224"/>
        <v>2.6117110461458329E-12</v>
      </c>
      <c r="AB562" s="39"/>
      <c r="AC562" s="38">
        <f t="shared" si="225"/>
        <v>2.6117110461458329E-12</v>
      </c>
      <c r="AD562" s="22"/>
      <c r="AF562" s="38">
        <f t="shared" si="216"/>
        <v>296686571.66636449</v>
      </c>
      <c r="AG562" s="38">
        <f t="shared" si="217"/>
        <v>7.152557373046875E-7</v>
      </c>
      <c r="AH562" s="104"/>
      <c r="AI562" s="104"/>
      <c r="AJ562" s="104"/>
      <c r="AK562" s="104"/>
    </row>
    <row r="563" spans="2:37" s="2" customFormat="1" ht="15" customHeight="1" x14ac:dyDescent="0.25">
      <c r="B563" s="32">
        <v>50830</v>
      </c>
      <c r="C563" s="33">
        <f t="shared" si="218"/>
        <v>2039</v>
      </c>
      <c r="D563" s="34">
        <f>'[1]IGP-DI'!C557</f>
        <v>0</v>
      </c>
      <c r="E563" s="35">
        <f t="shared" si="210"/>
        <v>1.0000000000000007</v>
      </c>
      <c r="F563" s="35">
        <f t="shared" si="219"/>
        <v>3453.5338571917277</v>
      </c>
      <c r="G563" s="67"/>
      <c r="H563" s="37"/>
      <c r="I563" s="37">
        <f t="shared" si="212"/>
        <v>-6.7520886659622192E-8</v>
      </c>
      <c r="J563" s="37">
        <f t="shared" si="211"/>
        <v>-2.3166649043560028E-7</v>
      </c>
      <c r="K563" s="37">
        <f t="shared" si="213"/>
        <v>-5.6267405549685157E-10</v>
      </c>
      <c r="L563" s="37">
        <f t="shared" si="213"/>
        <v>-1.9305540869633355E-9</v>
      </c>
      <c r="M563" s="37">
        <f t="shared" si="226"/>
        <v>146151285.98818192</v>
      </c>
      <c r="N563" s="37">
        <f t="shared" si="220"/>
        <v>296686571.66636449</v>
      </c>
      <c r="O563" s="40">
        <f t="shared" si="227"/>
        <v>146151285.98818186</v>
      </c>
      <c r="P563" s="37">
        <f t="shared" si="221"/>
        <v>296686571.66636521</v>
      </c>
      <c r="Q563" s="37">
        <f t="shared" si="214"/>
        <v>0</v>
      </c>
      <c r="R563" s="37">
        <f t="shared" si="214"/>
        <v>7.152557373046875E-7</v>
      </c>
      <c r="S563" s="37">
        <f t="shared" si="215"/>
        <v>1.0950186610029597E-8</v>
      </c>
      <c r="T563" s="37"/>
      <c r="U563" s="37"/>
      <c r="V563" s="37"/>
      <c r="W563" s="4"/>
      <c r="X563" s="20"/>
      <c r="Y563" s="38">
        <f t="shared" si="222"/>
        <v>-5.5900829897558415E-13</v>
      </c>
      <c r="Z563" s="38">
        <f t="shared" si="223"/>
        <v>3.1707193451214173E-12</v>
      </c>
      <c r="AA563" s="38">
        <f t="shared" si="224"/>
        <v>2.6117110461458329E-12</v>
      </c>
      <c r="AB563" s="39"/>
      <c r="AC563" s="38">
        <f t="shared" si="225"/>
        <v>2.6117110461458329E-12</v>
      </c>
      <c r="AD563" s="22"/>
      <c r="AF563" s="38">
        <f t="shared" si="216"/>
        <v>296686571.66636449</v>
      </c>
      <c r="AG563" s="38">
        <f t="shared" si="217"/>
        <v>7.152557373046875E-7</v>
      </c>
      <c r="AH563" s="104"/>
      <c r="AI563" s="104"/>
      <c r="AJ563" s="104"/>
      <c r="AK563" s="104"/>
    </row>
    <row r="564" spans="2:37" s="2" customFormat="1" ht="15" customHeight="1" x14ac:dyDescent="0.25">
      <c r="B564" s="32">
        <v>50861</v>
      </c>
      <c r="C564" s="33">
        <f t="shared" si="218"/>
        <v>2039</v>
      </c>
      <c r="D564" s="34">
        <f>'[1]IGP-DI'!C558</f>
        <v>0</v>
      </c>
      <c r="E564" s="35">
        <f t="shared" si="210"/>
        <v>1.0000000000000007</v>
      </c>
      <c r="F564" s="35">
        <f t="shared" si="219"/>
        <v>3453.5338571917277</v>
      </c>
      <c r="G564" s="67"/>
      <c r="H564" s="37"/>
      <c r="I564" s="37">
        <f t="shared" si="212"/>
        <v>-6.7520886659622192E-8</v>
      </c>
      <c r="J564" s="37">
        <f t="shared" si="211"/>
        <v>-2.3166649043560028E-7</v>
      </c>
      <c r="K564" s="37">
        <f t="shared" si="213"/>
        <v>-5.6267405549685157E-10</v>
      </c>
      <c r="L564" s="37">
        <f t="shared" si="213"/>
        <v>-1.9305540869633355E-9</v>
      </c>
      <c r="M564" s="37">
        <f t="shared" si="226"/>
        <v>146151285.98818192</v>
      </c>
      <c r="N564" s="37">
        <f t="shared" si="220"/>
        <v>296686571.66636449</v>
      </c>
      <c r="O564" s="40">
        <f t="shared" si="227"/>
        <v>146151285.98818186</v>
      </c>
      <c r="P564" s="37">
        <f t="shared" si="221"/>
        <v>296686571.66636521</v>
      </c>
      <c r="Q564" s="37">
        <f t="shared" si="214"/>
        <v>0</v>
      </c>
      <c r="R564" s="37">
        <f t="shared" si="214"/>
        <v>7.152557373046875E-7</v>
      </c>
      <c r="S564" s="37">
        <f t="shared" si="215"/>
        <v>1.0950186610029597E-8</v>
      </c>
      <c r="T564" s="37"/>
      <c r="U564" s="37"/>
      <c r="V564" s="37"/>
      <c r="W564" s="4"/>
      <c r="X564" s="20"/>
      <c r="Y564" s="38">
        <f t="shared" si="222"/>
        <v>-5.5900829897558415E-13</v>
      </c>
      <c r="Z564" s="38">
        <f t="shared" si="223"/>
        <v>3.1707193451214173E-12</v>
      </c>
      <c r="AA564" s="38">
        <f t="shared" si="224"/>
        <v>2.6117110461458329E-12</v>
      </c>
      <c r="AB564" s="39"/>
      <c r="AC564" s="38">
        <f t="shared" si="225"/>
        <v>2.6117110461458329E-12</v>
      </c>
      <c r="AD564" s="22"/>
      <c r="AF564" s="38">
        <f t="shared" si="216"/>
        <v>296686571.66636449</v>
      </c>
      <c r="AG564" s="38">
        <f t="shared" si="217"/>
        <v>7.152557373046875E-7</v>
      </c>
      <c r="AH564" s="104"/>
      <c r="AI564" s="104"/>
      <c r="AJ564" s="104"/>
      <c r="AK564" s="104"/>
    </row>
    <row r="565" spans="2:37" s="2" customFormat="1" ht="15" customHeight="1" x14ac:dyDescent="0.25">
      <c r="B565" s="32">
        <v>50891</v>
      </c>
      <c r="C565" s="33">
        <f t="shared" si="218"/>
        <v>2039</v>
      </c>
      <c r="D565" s="34">
        <f>'[1]IGP-DI'!C559</f>
        <v>0</v>
      </c>
      <c r="E565" s="35">
        <f t="shared" si="210"/>
        <v>1.0000000000000007</v>
      </c>
      <c r="F565" s="35">
        <f t="shared" si="219"/>
        <v>3453.5338571917277</v>
      </c>
      <c r="G565" s="67"/>
      <c r="H565" s="37"/>
      <c r="I565" s="37">
        <f t="shared" si="212"/>
        <v>-6.7520886659622192E-8</v>
      </c>
      <c r="J565" s="37">
        <f t="shared" si="211"/>
        <v>-2.3166649043560028E-7</v>
      </c>
      <c r="K565" s="37">
        <f t="shared" si="213"/>
        <v>-5.6267405549685157E-10</v>
      </c>
      <c r="L565" s="37">
        <f t="shared" si="213"/>
        <v>-1.9305540869633355E-9</v>
      </c>
      <c r="M565" s="37">
        <f t="shared" si="226"/>
        <v>146151285.98818192</v>
      </c>
      <c r="N565" s="37">
        <f t="shared" si="220"/>
        <v>296686571.66636449</v>
      </c>
      <c r="O565" s="40">
        <f t="shared" si="227"/>
        <v>146151285.98818186</v>
      </c>
      <c r="P565" s="37">
        <f t="shared" si="221"/>
        <v>296686571.66636521</v>
      </c>
      <c r="Q565" s="37">
        <f t="shared" si="214"/>
        <v>0</v>
      </c>
      <c r="R565" s="37">
        <f t="shared" si="214"/>
        <v>7.152557373046875E-7</v>
      </c>
      <c r="S565" s="37">
        <f t="shared" si="215"/>
        <v>1.0950186610029597E-8</v>
      </c>
      <c r="T565" s="37"/>
      <c r="U565" s="37"/>
      <c r="V565" s="37"/>
      <c r="W565" s="4"/>
      <c r="X565" s="20"/>
      <c r="Y565" s="38">
        <f t="shared" si="222"/>
        <v>-5.5900829897558415E-13</v>
      </c>
      <c r="Z565" s="38">
        <f t="shared" si="223"/>
        <v>3.1707193451214173E-12</v>
      </c>
      <c r="AA565" s="38">
        <f t="shared" si="224"/>
        <v>2.6117110461458329E-12</v>
      </c>
      <c r="AB565" s="39"/>
      <c r="AC565" s="38">
        <f t="shared" si="225"/>
        <v>2.6117110461458329E-12</v>
      </c>
      <c r="AD565" s="22"/>
      <c r="AF565" s="38">
        <f t="shared" si="216"/>
        <v>296686571.66636449</v>
      </c>
      <c r="AG565" s="38">
        <f t="shared" si="217"/>
        <v>7.152557373046875E-7</v>
      </c>
      <c r="AH565" s="104"/>
      <c r="AI565" s="104"/>
      <c r="AJ565" s="104"/>
      <c r="AK565" s="104"/>
    </row>
    <row r="566" spans="2:37" s="2" customFormat="1" ht="15" customHeight="1" x14ac:dyDescent="0.25">
      <c r="B566" s="32">
        <v>50922</v>
      </c>
      <c r="C566" s="33">
        <f t="shared" si="218"/>
        <v>2039</v>
      </c>
      <c r="D566" s="34">
        <f>'[1]IGP-DI'!C560</f>
        <v>0</v>
      </c>
      <c r="E566" s="35">
        <f t="shared" si="210"/>
        <v>1.0000000000000007</v>
      </c>
      <c r="F566" s="35">
        <f t="shared" si="219"/>
        <v>3453.5338571917277</v>
      </c>
      <c r="G566" s="67"/>
      <c r="H566" s="37"/>
      <c r="I566" s="37">
        <f t="shared" si="212"/>
        <v>-6.7520886659622192E-8</v>
      </c>
      <c r="J566" s="37">
        <f t="shared" si="211"/>
        <v>-2.3166649043560028E-7</v>
      </c>
      <c r="K566" s="37">
        <f t="shared" si="213"/>
        <v>-5.6267405549685157E-10</v>
      </c>
      <c r="L566" s="37">
        <f t="shared" si="213"/>
        <v>-1.9305540869633355E-9</v>
      </c>
      <c r="M566" s="37">
        <f t="shared" si="226"/>
        <v>146151285.98818192</v>
      </c>
      <c r="N566" s="37">
        <f t="shared" si="220"/>
        <v>296686571.66636449</v>
      </c>
      <c r="O566" s="40">
        <f t="shared" si="227"/>
        <v>146151285.98818186</v>
      </c>
      <c r="P566" s="37">
        <f t="shared" si="221"/>
        <v>296686571.66636521</v>
      </c>
      <c r="Q566" s="37">
        <f t="shared" si="214"/>
        <v>0</v>
      </c>
      <c r="R566" s="37">
        <f t="shared" si="214"/>
        <v>7.152557373046875E-7</v>
      </c>
      <c r="S566" s="37">
        <f t="shared" si="215"/>
        <v>1.0950186610029597E-8</v>
      </c>
      <c r="T566" s="37"/>
      <c r="U566" s="37"/>
      <c r="V566" s="37"/>
      <c r="W566" s="4"/>
      <c r="X566" s="20"/>
      <c r="Y566" s="38">
        <f t="shared" si="222"/>
        <v>-5.5900829897558415E-13</v>
      </c>
      <c r="Z566" s="38">
        <f t="shared" si="223"/>
        <v>3.1707193451214173E-12</v>
      </c>
      <c r="AA566" s="38">
        <f t="shared" si="224"/>
        <v>2.6117110461458329E-12</v>
      </c>
      <c r="AB566" s="39"/>
      <c r="AC566" s="38">
        <f t="shared" si="225"/>
        <v>2.6117110461458329E-12</v>
      </c>
      <c r="AD566" s="22"/>
      <c r="AF566" s="38">
        <f t="shared" si="216"/>
        <v>296686571.66636449</v>
      </c>
      <c r="AG566" s="38">
        <f t="shared" si="217"/>
        <v>7.152557373046875E-7</v>
      </c>
      <c r="AH566" s="104"/>
      <c r="AI566" s="104"/>
      <c r="AJ566" s="104"/>
      <c r="AK566" s="104"/>
    </row>
    <row r="567" spans="2:37" s="2" customFormat="1" ht="15" customHeight="1" x14ac:dyDescent="0.25">
      <c r="B567" s="32">
        <v>50952</v>
      </c>
      <c r="C567" s="33">
        <f t="shared" si="218"/>
        <v>2039</v>
      </c>
      <c r="D567" s="34">
        <f>'[1]IGP-DI'!C561</f>
        <v>0</v>
      </c>
      <c r="E567" s="35">
        <f t="shared" si="210"/>
        <v>1.0000000000000007</v>
      </c>
      <c r="F567" s="35">
        <f t="shared" si="219"/>
        <v>3453.5338571917277</v>
      </c>
      <c r="G567" s="67"/>
      <c r="H567" s="37"/>
      <c r="I567" s="37">
        <f t="shared" si="212"/>
        <v>-6.7520886659622192E-8</v>
      </c>
      <c r="J567" s="37">
        <f t="shared" si="211"/>
        <v>-2.3166649043560028E-7</v>
      </c>
      <c r="K567" s="37">
        <f t="shared" si="213"/>
        <v>-5.6267405549685157E-10</v>
      </c>
      <c r="L567" s="37">
        <f t="shared" si="213"/>
        <v>-1.9305540869633355E-9</v>
      </c>
      <c r="M567" s="37">
        <f t="shared" si="226"/>
        <v>146151285.98818192</v>
      </c>
      <c r="N567" s="37">
        <f t="shared" si="220"/>
        <v>296686571.66636449</v>
      </c>
      <c r="O567" s="40">
        <f t="shared" si="227"/>
        <v>146151285.98818186</v>
      </c>
      <c r="P567" s="37">
        <f t="shared" si="221"/>
        <v>296686571.66636521</v>
      </c>
      <c r="Q567" s="37">
        <f t="shared" si="214"/>
        <v>0</v>
      </c>
      <c r="R567" s="37">
        <f t="shared" si="214"/>
        <v>7.152557373046875E-7</v>
      </c>
      <c r="S567" s="37">
        <f t="shared" si="215"/>
        <v>1.0950186610029597E-8</v>
      </c>
      <c r="T567" s="37"/>
      <c r="U567" s="37"/>
      <c r="V567" s="37"/>
      <c r="W567" s="4"/>
      <c r="X567" s="20"/>
      <c r="Y567" s="38">
        <f t="shared" si="222"/>
        <v>-5.5900829897558415E-13</v>
      </c>
      <c r="Z567" s="38">
        <f t="shared" si="223"/>
        <v>3.1707193451214173E-12</v>
      </c>
      <c r="AA567" s="38">
        <f t="shared" si="224"/>
        <v>2.6117110461458329E-12</v>
      </c>
      <c r="AB567" s="39"/>
      <c r="AC567" s="38">
        <f t="shared" si="225"/>
        <v>2.6117110461458329E-12</v>
      </c>
      <c r="AD567" s="22"/>
      <c r="AF567" s="38">
        <f t="shared" si="216"/>
        <v>296686571.66636449</v>
      </c>
      <c r="AG567" s="38">
        <f t="shared" si="217"/>
        <v>7.152557373046875E-7</v>
      </c>
      <c r="AH567" s="104"/>
      <c r="AI567" s="104"/>
      <c r="AJ567" s="104"/>
      <c r="AK567" s="104"/>
    </row>
    <row r="568" spans="2:37" s="2" customFormat="1" ht="15" customHeight="1" x14ac:dyDescent="0.25">
      <c r="B568" s="32">
        <v>50983</v>
      </c>
      <c r="C568" s="33">
        <f t="shared" si="218"/>
        <v>2039</v>
      </c>
      <c r="D568" s="34">
        <f>'[1]IGP-DI'!C562</f>
        <v>0</v>
      </c>
      <c r="E568" s="35">
        <f t="shared" si="210"/>
        <v>1.0000000000000007</v>
      </c>
      <c r="F568" s="35">
        <f t="shared" si="219"/>
        <v>3453.5338571917277</v>
      </c>
      <c r="G568" s="67"/>
      <c r="H568" s="37"/>
      <c r="I568" s="37">
        <f t="shared" si="212"/>
        <v>-6.7520886659622192E-8</v>
      </c>
      <c r="J568" s="37">
        <f t="shared" si="211"/>
        <v>-2.3166649043560028E-7</v>
      </c>
      <c r="K568" s="37">
        <f t="shared" si="213"/>
        <v>-5.6267405549685157E-10</v>
      </c>
      <c r="L568" s="37">
        <f t="shared" si="213"/>
        <v>-1.9305540869633355E-9</v>
      </c>
      <c r="M568" s="37">
        <f t="shared" si="226"/>
        <v>146151285.98818192</v>
      </c>
      <c r="N568" s="37">
        <f t="shared" si="220"/>
        <v>296686571.66636449</v>
      </c>
      <c r="O568" s="40">
        <f t="shared" si="227"/>
        <v>146151285.98818186</v>
      </c>
      <c r="P568" s="37">
        <f t="shared" si="221"/>
        <v>296686571.66636521</v>
      </c>
      <c r="Q568" s="37">
        <f t="shared" si="214"/>
        <v>0</v>
      </c>
      <c r="R568" s="37">
        <f t="shared" si="214"/>
        <v>7.152557373046875E-7</v>
      </c>
      <c r="S568" s="37">
        <f t="shared" si="215"/>
        <v>1.0950186610029597E-8</v>
      </c>
      <c r="T568" s="37"/>
      <c r="U568" s="37"/>
      <c r="V568" s="37"/>
      <c r="W568" s="4"/>
      <c r="X568" s="20"/>
      <c r="Y568" s="38">
        <f t="shared" si="222"/>
        <v>-5.5900829897558415E-13</v>
      </c>
      <c r="Z568" s="38">
        <f t="shared" si="223"/>
        <v>3.1707193451214173E-12</v>
      </c>
      <c r="AA568" s="38">
        <f t="shared" si="224"/>
        <v>2.6117110461458329E-12</v>
      </c>
      <c r="AB568" s="39"/>
      <c r="AC568" s="38">
        <f t="shared" si="225"/>
        <v>2.6117110461458329E-12</v>
      </c>
      <c r="AD568" s="22"/>
      <c r="AF568" s="38">
        <f t="shared" si="216"/>
        <v>296686571.66636449</v>
      </c>
      <c r="AG568" s="38">
        <f t="shared" si="217"/>
        <v>7.152557373046875E-7</v>
      </c>
      <c r="AH568" s="104"/>
      <c r="AI568" s="104"/>
      <c r="AJ568" s="104"/>
      <c r="AK568" s="104"/>
    </row>
    <row r="569" spans="2:37" s="2" customFormat="1" ht="15" customHeight="1" x14ac:dyDescent="0.25">
      <c r="B569" s="32">
        <v>51014</v>
      </c>
      <c r="C569" s="33">
        <f t="shared" si="218"/>
        <v>2039</v>
      </c>
      <c r="D569" s="34">
        <f>'[1]IGP-DI'!C563</f>
        <v>0</v>
      </c>
      <c r="E569" s="35">
        <f t="shared" si="210"/>
        <v>1.0000000000000007</v>
      </c>
      <c r="F569" s="35">
        <f t="shared" si="219"/>
        <v>3453.5338571917277</v>
      </c>
      <c r="G569" s="67"/>
      <c r="H569" s="37"/>
      <c r="I569" s="37">
        <f t="shared" si="212"/>
        <v>-6.7520886659622192E-8</v>
      </c>
      <c r="J569" s="37">
        <f t="shared" si="211"/>
        <v>-2.3166649043560028E-7</v>
      </c>
      <c r="K569" s="37">
        <f t="shared" si="213"/>
        <v>-5.6267405549685157E-10</v>
      </c>
      <c r="L569" s="37">
        <f t="shared" si="213"/>
        <v>-1.9305540869633355E-9</v>
      </c>
      <c r="M569" s="37">
        <f t="shared" si="226"/>
        <v>146151285.98818192</v>
      </c>
      <c r="N569" s="37">
        <f t="shared" si="220"/>
        <v>296686571.66636449</v>
      </c>
      <c r="O569" s="40">
        <f t="shared" si="227"/>
        <v>146151285.98818186</v>
      </c>
      <c r="P569" s="37">
        <f t="shared" si="221"/>
        <v>296686571.66636521</v>
      </c>
      <c r="Q569" s="37">
        <f t="shared" si="214"/>
        <v>0</v>
      </c>
      <c r="R569" s="37">
        <f t="shared" si="214"/>
        <v>7.152557373046875E-7</v>
      </c>
      <c r="S569" s="37">
        <f t="shared" si="215"/>
        <v>1.0950186610029597E-8</v>
      </c>
      <c r="T569" s="37"/>
      <c r="U569" s="37"/>
      <c r="V569" s="37"/>
      <c r="W569" s="4"/>
      <c r="X569" s="20"/>
      <c r="Y569" s="38">
        <f t="shared" si="222"/>
        <v>-5.5900829897558415E-13</v>
      </c>
      <c r="Z569" s="38">
        <f t="shared" si="223"/>
        <v>3.1707193451214173E-12</v>
      </c>
      <c r="AA569" s="38">
        <f t="shared" si="224"/>
        <v>2.6117110461458329E-12</v>
      </c>
      <c r="AB569" s="39"/>
      <c r="AC569" s="38">
        <f t="shared" si="225"/>
        <v>2.6117110461458329E-12</v>
      </c>
      <c r="AD569" s="22"/>
      <c r="AF569" s="38">
        <f t="shared" si="216"/>
        <v>296686571.66636449</v>
      </c>
      <c r="AG569" s="38">
        <f t="shared" si="217"/>
        <v>7.152557373046875E-7</v>
      </c>
      <c r="AH569" s="104"/>
      <c r="AI569" s="104"/>
      <c r="AJ569" s="104"/>
      <c r="AK569" s="104"/>
    </row>
    <row r="570" spans="2:37" s="2" customFormat="1" ht="15" customHeight="1" x14ac:dyDescent="0.25">
      <c r="B570" s="32">
        <v>51044</v>
      </c>
      <c r="C570" s="33">
        <f t="shared" si="218"/>
        <v>2039</v>
      </c>
      <c r="D570" s="34">
        <f>'[1]IGP-DI'!C564</f>
        <v>0</v>
      </c>
      <c r="E570" s="35">
        <f t="shared" si="210"/>
        <v>1.0000000000000007</v>
      </c>
      <c r="F570" s="35">
        <f t="shared" si="219"/>
        <v>3453.5338571917277</v>
      </c>
      <c r="G570" s="67"/>
      <c r="H570" s="37"/>
      <c r="I570" s="37">
        <f t="shared" si="212"/>
        <v>-6.7520886659622192E-8</v>
      </c>
      <c r="J570" s="37">
        <f t="shared" si="211"/>
        <v>-2.3166649043560028E-7</v>
      </c>
      <c r="K570" s="37">
        <f t="shared" si="213"/>
        <v>-5.6267405549685157E-10</v>
      </c>
      <c r="L570" s="37">
        <f t="shared" si="213"/>
        <v>-1.9305540869633355E-9</v>
      </c>
      <c r="M570" s="37">
        <f t="shared" si="226"/>
        <v>146151285.98818192</v>
      </c>
      <c r="N570" s="37">
        <f t="shared" si="220"/>
        <v>296686571.66636449</v>
      </c>
      <c r="O570" s="40">
        <f t="shared" si="227"/>
        <v>146151285.98818186</v>
      </c>
      <c r="P570" s="37">
        <f t="shared" si="221"/>
        <v>296686571.66636521</v>
      </c>
      <c r="Q570" s="37">
        <f t="shared" si="214"/>
        <v>0</v>
      </c>
      <c r="R570" s="37">
        <f t="shared" si="214"/>
        <v>7.152557373046875E-7</v>
      </c>
      <c r="S570" s="37">
        <f t="shared" si="215"/>
        <v>1.0950186610029597E-8</v>
      </c>
      <c r="T570" s="37"/>
      <c r="U570" s="37"/>
      <c r="V570" s="37"/>
      <c r="W570" s="4"/>
      <c r="X570" s="20"/>
      <c r="Y570" s="38">
        <f t="shared" si="222"/>
        <v>-5.5900829897558415E-13</v>
      </c>
      <c r="Z570" s="38">
        <f t="shared" si="223"/>
        <v>3.1707193451214173E-12</v>
      </c>
      <c r="AA570" s="38">
        <f t="shared" si="224"/>
        <v>2.6117110461458329E-12</v>
      </c>
      <c r="AB570" s="39"/>
      <c r="AC570" s="38">
        <f t="shared" si="225"/>
        <v>2.6117110461458329E-12</v>
      </c>
      <c r="AD570" s="22"/>
      <c r="AF570" s="38">
        <f t="shared" si="216"/>
        <v>296686571.66636449</v>
      </c>
      <c r="AG570" s="38">
        <f t="shared" si="217"/>
        <v>7.152557373046875E-7</v>
      </c>
      <c r="AH570" s="104"/>
      <c r="AI570" s="104"/>
      <c r="AJ570" s="104"/>
      <c r="AK570" s="104"/>
    </row>
    <row r="571" spans="2:37" s="2" customFormat="1" ht="15" customHeight="1" x14ac:dyDescent="0.25">
      <c r="B571" s="32">
        <v>51075</v>
      </c>
      <c r="C571" s="33">
        <f t="shared" si="218"/>
        <v>2039</v>
      </c>
      <c r="D571" s="34">
        <f>'[1]IGP-DI'!C565</f>
        <v>0</v>
      </c>
      <c r="E571" s="35">
        <f t="shared" si="210"/>
        <v>1.0000000000000007</v>
      </c>
      <c r="F571" s="35">
        <f t="shared" si="219"/>
        <v>3453.5338571917277</v>
      </c>
      <c r="G571" s="67"/>
      <c r="H571" s="37"/>
      <c r="I571" s="37">
        <f t="shared" si="212"/>
        <v>-6.7520886659622192E-8</v>
      </c>
      <c r="J571" s="37">
        <f t="shared" si="211"/>
        <v>-2.3166649043560028E-7</v>
      </c>
      <c r="K571" s="37">
        <f t="shared" si="213"/>
        <v>-5.6267405549685157E-10</v>
      </c>
      <c r="L571" s="37">
        <f t="shared" si="213"/>
        <v>-1.9305540869633355E-9</v>
      </c>
      <c r="M571" s="37">
        <f t="shared" si="226"/>
        <v>146151285.98818192</v>
      </c>
      <c r="N571" s="37">
        <f t="shared" si="220"/>
        <v>296686571.66636449</v>
      </c>
      <c r="O571" s="40">
        <f t="shared" si="227"/>
        <v>146151285.98818186</v>
      </c>
      <c r="P571" s="37">
        <f t="shared" si="221"/>
        <v>296686571.66636521</v>
      </c>
      <c r="Q571" s="37">
        <f t="shared" si="214"/>
        <v>0</v>
      </c>
      <c r="R571" s="37">
        <f t="shared" si="214"/>
        <v>7.152557373046875E-7</v>
      </c>
      <c r="S571" s="37">
        <f t="shared" si="215"/>
        <v>1.0950186610029597E-8</v>
      </c>
      <c r="T571" s="37"/>
      <c r="U571" s="37"/>
      <c r="V571" s="37"/>
      <c r="W571" s="4"/>
      <c r="X571" s="20"/>
      <c r="Y571" s="38">
        <f t="shared" si="222"/>
        <v>-5.5900829897558415E-13</v>
      </c>
      <c r="Z571" s="38">
        <f t="shared" si="223"/>
        <v>3.1707193451214173E-12</v>
      </c>
      <c r="AA571" s="38">
        <f t="shared" si="224"/>
        <v>2.6117110461458329E-12</v>
      </c>
      <c r="AB571" s="39"/>
      <c r="AC571" s="38">
        <f t="shared" si="225"/>
        <v>2.6117110461458329E-12</v>
      </c>
      <c r="AD571" s="22"/>
      <c r="AF571" s="38">
        <f t="shared" si="216"/>
        <v>296686571.66636449</v>
      </c>
      <c r="AG571" s="38">
        <f t="shared" si="217"/>
        <v>7.152557373046875E-7</v>
      </c>
      <c r="AH571" s="104"/>
      <c r="AI571" s="104"/>
      <c r="AJ571" s="104"/>
      <c r="AK571" s="104"/>
    </row>
    <row r="572" spans="2:37" s="2" customFormat="1" ht="15" customHeight="1" x14ac:dyDescent="0.25">
      <c r="B572" s="41">
        <v>51105</v>
      </c>
      <c r="C572" s="33">
        <f t="shared" si="218"/>
        <v>2039</v>
      </c>
      <c r="D572" s="34">
        <f>'[1]IGP-DI'!C566</f>
        <v>0</v>
      </c>
      <c r="E572" s="43">
        <f t="shared" si="210"/>
        <v>1.0000000000000007</v>
      </c>
      <c r="F572" s="43">
        <f t="shared" si="219"/>
        <v>3453.5338571917277</v>
      </c>
      <c r="G572" s="44">
        <f t="shared" ref="G572" si="240">F572/F560-1</f>
        <v>0</v>
      </c>
      <c r="H572" s="37"/>
      <c r="I572" s="37">
        <f t="shared" si="212"/>
        <v>-6.7520886659622192E-8</v>
      </c>
      <c r="J572" s="40">
        <f t="shared" si="211"/>
        <v>-2.3166649043560028E-7</v>
      </c>
      <c r="K572" s="37">
        <f t="shared" si="213"/>
        <v>-5.6267405549685157E-10</v>
      </c>
      <c r="L572" s="40">
        <f t="shared" si="213"/>
        <v>-1.9305540869633355E-9</v>
      </c>
      <c r="M572" s="37">
        <f t="shared" si="226"/>
        <v>146151285.98818192</v>
      </c>
      <c r="N572" s="40">
        <f t="shared" si="220"/>
        <v>296686571.66636449</v>
      </c>
      <c r="O572" s="40">
        <f t="shared" si="227"/>
        <v>146151285.98818186</v>
      </c>
      <c r="P572" s="40">
        <f t="shared" si="221"/>
        <v>296686571.66636521</v>
      </c>
      <c r="Q572" s="37">
        <f t="shared" si="214"/>
        <v>0</v>
      </c>
      <c r="R572" s="40">
        <f t="shared" si="214"/>
        <v>7.152557373046875E-7</v>
      </c>
      <c r="S572" s="40">
        <f t="shared" si="215"/>
        <v>1.0950186610029597E-8</v>
      </c>
      <c r="T572" s="40">
        <f t="shared" ref="T572" si="241">SUM(S561:S572)</f>
        <v>1.3140223932035516E-7</v>
      </c>
      <c r="U572" s="40">
        <f>SUM(L561:L572)</f>
        <v>-2.3166649043560031E-8</v>
      </c>
      <c r="V572" s="40">
        <f t="shared" ref="V572" si="242">T572+U572</f>
        <v>1.0823559027679513E-7</v>
      </c>
      <c r="W572" s="4"/>
      <c r="X572" s="20"/>
      <c r="Y572" s="38">
        <f t="shared" si="222"/>
        <v>-5.5900829897558415E-13</v>
      </c>
      <c r="Z572" s="38">
        <f t="shared" si="223"/>
        <v>3.1707193451214173E-12</v>
      </c>
      <c r="AA572" s="38">
        <f t="shared" si="224"/>
        <v>2.6117110461458329E-12</v>
      </c>
      <c r="AB572" s="39"/>
      <c r="AC572" s="38">
        <f t="shared" si="225"/>
        <v>2.6117110461458329E-12</v>
      </c>
      <c r="AD572" s="22"/>
      <c r="AF572" s="38">
        <f t="shared" si="216"/>
        <v>296686571.66636449</v>
      </c>
      <c r="AG572" s="38">
        <f t="shared" si="217"/>
        <v>7.152557373046875E-7</v>
      </c>
      <c r="AH572" s="104"/>
      <c r="AI572" s="104"/>
      <c r="AJ572" s="104"/>
      <c r="AK572" s="104"/>
    </row>
    <row r="573" spans="2:37" s="2" customFormat="1" ht="15" customHeight="1" x14ac:dyDescent="0.25">
      <c r="B573" s="32">
        <v>51136</v>
      </c>
      <c r="C573" s="33">
        <f t="shared" si="218"/>
        <v>2040</v>
      </c>
      <c r="D573" s="34">
        <f>'[1]IGP-DI'!C567</f>
        <v>0</v>
      </c>
      <c r="E573" s="45">
        <f t="shared" si="210"/>
        <v>1.0000000000000007</v>
      </c>
      <c r="F573" s="45">
        <f t="shared" si="219"/>
        <v>3453.5338571917277</v>
      </c>
      <c r="G573" s="67"/>
      <c r="H573" s="46"/>
      <c r="I573" s="46">
        <f t="shared" si="212"/>
        <v>-6.7520886659622192E-8</v>
      </c>
      <c r="J573" s="46">
        <f t="shared" si="211"/>
        <v>-2.3166649043560028E-7</v>
      </c>
      <c r="K573" s="46">
        <f t="shared" si="213"/>
        <v>-5.6267405549685157E-10</v>
      </c>
      <c r="L573" s="46">
        <f t="shared" si="213"/>
        <v>-1.9305540869633355E-9</v>
      </c>
      <c r="M573" s="46">
        <f t="shared" si="226"/>
        <v>146151285.98818192</v>
      </c>
      <c r="N573" s="46">
        <f t="shared" si="220"/>
        <v>296686571.66636449</v>
      </c>
      <c r="O573" s="47">
        <f t="shared" si="227"/>
        <v>146151285.98818186</v>
      </c>
      <c r="P573" s="46">
        <f t="shared" si="221"/>
        <v>296686571.66636521</v>
      </c>
      <c r="Q573" s="46">
        <f t="shared" si="214"/>
        <v>0</v>
      </c>
      <c r="R573" s="46">
        <f t="shared" si="214"/>
        <v>7.152557373046875E-7</v>
      </c>
      <c r="S573" s="46">
        <f t="shared" si="215"/>
        <v>1.0950186610029597E-8</v>
      </c>
      <c r="T573" s="46"/>
      <c r="U573" s="46"/>
      <c r="V573" s="46"/>
      <c r="W573" s="4"/>
      <c r="X573" s="20"/>
      <c r="Y573" s="38">
        <f t="shared" si="222"/>
        <v>-5.5900829897558415E-13</v>
      </c>
      <c r="Z573" s="38">
        <f t="shared" si="223"/>
        <v>3.1707193451214173E-12</v>
      </c>
      <c r="AA573" s="38">
        <f t="shared" si="224"/>
        <v>2.6117110461458329E-12</v>
      </c>
      <c r="AB573" s="39"/>
      <c r="AC573" s="38">
        <f t="shared" si="225"/>
        <v>2.6117110461458329E-12</v>
      </c>
      <c r="AD573" s="22"/>
      <c r="AF573" s="38">
        <f t="shared" si="216"/>
        <v>296686571.66636449</v>
      </c>
      <c r="AG573" s="38">
        <f t="shared" si="217"/>
        <v>7.152557373046875E-7</v>
      </c>
      <c r="AH573" s="104"/>
      <c r="AI573" s="104"/>
      <c r="AJ573" s="104"/>
      <c r="AK573" s="104"/>
    </row>
    <row r="574" spans="2:37" s="2" customFormat="1" ht="15" customHeight="1" x14ac:dyDescent="0.25">
      <c r="B574" s="32">
        <v>51167</v>
      </c>
      <c r="C574" s="33">
        <f t="shared" si="218"/>
        <v>2040</v>
      </c>
      <c r="D574" s="34">
        <f>'[1]IGP-DI'!C568</f>
        <v>0</v>
      </c>
      <c r="E574" s="45">
        <f t="shared" si="210"/>
        <v>1.0000000000000007</v>
      </c>
      <c r="F574" s="45">
        <f t="shared" si="219"/>
        <v>3453.5338571917277</v>
      </c>
      <c r="G574" s="67"/>
      <c r="H574" s="46"/>
      <c r="I574" s="46">
        <f t="shared" si="212"/>
        <v>-6.7520886659622192E-8</v>
      </c>
      <c r="J574" s="46">
        <f t="shared" si="211"/>
        <v>-2.3166649043560028E-7</v>
      </c>
      <c r="K574" s="46">
        <f t="shared" si="213"/>
        <v>-5.6267405549685157E-10</v>
      </c>
      <c r="L574" s="46">
        <f t="shared" si="213"/>
        <v>-1.9305540869633355E-9</v>
      </c>
      <c r="M574" s="46">
        <f t="shared" si="226"/>
        <v>146151285.98818192</v>
      </c>
      <c r="N574" s="46">
        <f t="shared" si="220"/>
        <v>296686571.66636449</v>
      </c>
      <c r="O574" s="47">
        <f t="shared" si="227"/>
        <v>146151285.98818186</v>
      </c>
      <c r="P574" s="46">
        <f t="shared" si="221"/>
        <v>296686571.66636521</v>
      </c>
      <c r="Q574" s="46">
        <f t="shared" si="214"/>
        <v>0</v>
      </c>
      <c r="R574" s="46">
        <f t="shared" si="214"/>
        <v>7.152557373046875E-7</v>
      </c>
      <c r="S574" s="46">
        <f t="shared" si="215"/>
        <v>1.0950186610029597E-8</v>
      </c>
      <c r="T574" s="46"/>
      <c r="U574" s="46"/>
      <c r="V574" s="46"/>
      <c r="W574" s="4"/>
      <c r="X574" s="20"/>
      <c r="Y574" s="38">
        <f t="shared" si="222"/>
        <v>-5.5900829897558415E-13</v>
      </c>
      <c r="Z574" s="38">
        <f t="shared" si="223"/>
        <v>3.1707193451214173E-12</v>
      </c>
      <c r="AA574" s="38">
        <f t="shared" si="224"/>
        <v>2.6117110461458329E-12</v>
      </c>
      <c r="AB574" s="39"/>
      <c r="AC574" s="38">
        <f t="shared" si="225"/>
        <v>2.6117110461458329E-12</v>
      </c>
      <c r="AD574" s="22"/>
      <c r="AF574" s="38">
        <f t="shared" si="216"/>
        <v>296686571.66636449</v>
      </c>
      <c r="AG574" s="38">
        <f t="shared" si="217"/>
        <v>7.152557373046875E-7</v>
      </c>
      <c r="AH574" s="104"/>
      <c r="AI574" s="104"/>
      <c r="AJ574" s="104"/>
      <c r="AK574" s="104"/>
    </row>
    <row r="575" spans="2:37" s="2" customFormat="1" ht="15" customHeight="1" x14ac:dyDescent="0.25">
      <c r="B575" s="32">
        <v>51196</v>
      </c>
      <c r="C575" s="33">
        <f t="shared" si="218"/>
        <v>2040</v>
      </c>
      <c r="D575" s="34">
        <f>'[1]IGP-DI'!C569</f>
        <v>0</v>
      </c>
      <c r="E575" s="45">
        <f t="shared" si="210"/>
        <v>1.0000000000000007</v>
      </c>
      <c r="F575" s="45">
        <f t="shared" si="219"/>
        <v>3453.5338571917277</v>
      </c>
      <c r="G575" s="67"/>
      <c r="H575" s="46"/>
      <c r="I575" s="46">
        <f t="shared" si="212"/>
        <v>-6.7520886659622192E-8</v>
      </c>
      <c r="J575" s="46">
        <f t="shared" si="211"/>
        <v>-2.3166649043560028E-7</v>
      </c>
      <c r="K575" s="46">
        <f t="shared" si="213"/>
        <v>-5.6267405549685157E-10</v>
      </c>
      <c r="L575" s="46">
        <f t="shared" si="213"/>
        <v>-1.9305540869633355E-9</v>
      </c>
      <c r="M575" s="46">
        <f t="shared" si="226"/>
        <v>146151285.98818192</v>
      </c>
      <c r="N575" s="46">
        <f t="shared" si="220"/>
        <v>296686571.66636449</v>
      </c>
      <c r="O575" s="47">
        <f t="shared" si="227"/>
        <v>146151285.98818186</v>
      </c>
      <c r="P575" s="46">
        <f t="shared" si="221"/>
        <v>296686571.66636521</v>
      </c>
      <c r="Q575" s="46">
        <f t="shared" si="214"/>
        <v>0</v>
      </c>
      <c r="R575" s="46">
        <f t="shared" si="214"/>
        <v>7.152557373046875E-7</v>
      </c>
      <c r="S575" s="46">
        <f t="shared" si="215"/>
        <v>1.0950186610029597E-8</v>
      </c>
      <c r="T575" s="46"/>
      <c r="U575" s="46"/>
      <c r="V575" s="46"/>
      <c r="W575" s="4"/>
      <c r="X575" s="20"/>
      <c r="Y575" s="38">
        <f t="shared" si="222"/>
        <v>-5.5900829897558415E-13</v>
      </c>
      <c r="Z575" s="38">
        <f t="shared" si="223"/>
        <v>3.1707193451214173E-12</v>
      </c>
      <c r="AA575" s="38">
        <f t="shared" si="224"/>
        <v>2.6117110461458329E-12</v>
      </c>
      <c r="AB575" s="39"/>
      <c r="AC575" s="38">
        <f t="shared" si="225"/>
        <v>2.6117110461458329E-12</v>
      </c>
      <c r="AD575" s="22"/>
      <c r="AF575" s="38">
        <f t="shared" si="216"/>
        <v>296686571.66636449</v>
      </c>
      <c r="AG575" s="38">
        <f t="shared" si="217"/>
        <v>7.152557373046875E-7</v>
      </c>
      <c r="AH575" s="104"/>
      <c r="AI575" s="104"/>
      <c r="AJ575" s="104"/>
      <c r="AK575" s="104"/>
    </row>
    <row r="576" spans="2:37" s="2" customFormat="1" ht="15" customHeight="1" x14ac:dyDescent="0.25">
      <c r="B576" s="32">
        <v>51227</v>
      </c>
      <c r="C576" s="33">
        <f t="shared" si="218"/>
        <v>2040</v>
      </c>
      <c r="D576" s="34">
        <f>'[1]IGP-DI'!C570</f>
        <v>0</v>
      </c>
      <c r="E576" s="45">
        <f t="shared" si="210"/>
        <v>1.0000000000000007</v>
      </c>
      <c r="F576" s="45">
        <f t="shared" si="219"/>
        <v>3453.5338571917277</v>
      </c>
      <c r="G576" s="67"/>
      <c r="H576" s="46"/>
      <c r="I576" s="46">
        <f t="shared" si="212"/>
        <v>-6.7520886659622192E-8</v>
      </c>
      <c r="J576" s="46">
        <f t="shared" si="211"/>
        <v>-2.3166649043560028E-7</v>
      </c>
      <c r="K576" s="46">
        <f t="shared" si="213"/>
        <v>-5.6267405549685157E-10</v>
      </c>
      <c r="L576" s="46">
        <f t="shared" si="213"/>
        <v>-1.9305540869633355E-9</v>
      </c>
      <c r="M576" s="46">
        <f t="shared" si="226"/>
        <v>146151285.98818192</v>
      </c>
      <c r="N576" s="46">
        <f t="shared" si="220"/>
        <v>296686571.66636449</v>
      </c>
      <c r="O576" s="47">
        <f t="shared" si="227"/>
        <v>146151285.98818186</v>
      </c>
      <c r="P576" s="46">
        <f t="shared" si="221"/>
        <v>296686571.66636521</v>
      </c>
      <c r="Q576" s="46">
        <f t="shared" si="214"/>
        <v>0</v>
      </c>
      <c r="R576" s="46">
        <f t="shared" si="214"/>
        <v>7.152557373046875E-7</v>
      </c>
      <c r="S576" s="46">
        <f t="shared" si="215"/>
        <v>1.0950186610029597E-8</v>
      </c>
      <c r="T576" s="46"/>
      <c r="U576" s="46"/>
      <c r="V576" s="46"/>
      <c r="W576" s="4"/>
      <c r="X576" s="20"/>
      <c r="Y576" s="38">
        <f t="shared" si="222"/>
        <v>-5.5900829897558415E-13</v>
      </c>
      <c r="Z576" s="38">
        <f t="shared" si="223"/>
        <v>3.1707193451214173E-12</v>
      </c>
      <c r="AA576" s="38">
        <f t="shared" si="224"/>
        <v>2.6117110461458329E-12</v>
      </c>
      <c r="AB576" s="39"/>
      <c r="AC576" s="38">
        <f t="shared" si="225"/>
        <v>2.6117110461458329E-12</v>
      </c>
      <c r="AD576" s="22"/>
      <c r="AF576" s="38">
        <f t="shared" si="216"/>
        <v>296686571.66636449</v>
      </c>
      <c r="AG576" s="38">
        <f t="shared" si="217"/>
        <v>7.152557373046875E-7</v>
      </c>
      <c r="AH576" s="104"/>
      <c r="AI576" s="104"/>
      <c r="AJ576" s="104"/>
      <c r="AK576" s="104"/>
    </row>
    <row r="577" spans="2:37" s="2" customFormat="1" ht="15" customHeight="1" x14ac:dyDescent="0.25">
      <c r="B577" s="32">
        <v>51257</v>
      </c>
      <c r="C577" s="33">
        <f t="shared" si="218"/>
        <v>2040</v>
      </c>
      <c r="D577" s="34">
        <f>'[1]IGP-DI'!C571</f>
        <v>0</v>
      </c>
      <c r="E577" s="45">
        <f t="shared" si="210"/>
        <v>1.0000000000000007</v>
      </c>
      <c r="F577" s="45">
        <f t="shared" si="219"/>
        <v>3453.5338571917277</v>
      </c>
      <c r="G577" s="67"/>
      <c r="H577" s="46"/>
      <c r="I577" s="46">
        <f t="shared" si="212"/>
        <v>-6.7520886659622192E-8</v>
      </c>
      <c r="J577" s="46">
        <f t="shared" si="211"/>
        <v>-2.3166649043560028E-7</v>
      </c>
      <c r="K577" s="46">
        <f t="shared" si="213"/>
        <v>-5.6267405549685157E-10</v>
      </c>
      <c r="L577" s="46">
        <f t="shared" si="213"/>
        <v>-1.9305540869633355E-9</v>
      </c>
      <c r="M577" s="46">
        <f t="shared" si="226"/>
        <v>146151285.98818192</v>
      </c>
      <c r="N577" s="46">
        <f t="shared" si="220"/>
        <v>296686571.66636449</v>
      </c>
      <c r="O577" s="47">
        <f t="shared" si="227"/>
        <v>146151285.98818186</v>
      </c>
      <c r="P577" s="46">
        <f t="shared" si="221"/>
        <v>296686571.66636521</v>
      </c>
      <c r="Q577" s="46">
        <f t="shared" si="214"/>
        <v>0</v>
      </c>
      <c r="R577" s="46">
        <f t="shared" si="214"/>
        <v>7.152557373046875E-7</v>
      </c>
      <c r="S577" s="46">
        <f t="shared" si="215"/>
        <v>1.0950186610029597E-8</v>
      </c>
      <c r="T577" s="46"/>
      <c r="U577" s="46"/>
      <c r="V577" s="46"/>
      <c r="W577" s="4"/>
      <c r="X577" s="20"/>
      <c r="Y577" s="38">
        <f t="shared" si="222"/>
        <v>-5.5900829897558415E-13</v>
      </c>
      <c r="Z577" s="38">
        <f t="shared" si="223"/>
        <v>3.1707193451214173E-12</v>
      </c>
      <c r="AA577" s="38">
        <f t="shared" si="224"/>
        <v>2.6117110461458329E-12</v>
      </c>
      <c r="AB577" s="39"/>
      <c r="AC577" s="38">
        <f t="shared" si="225"/>
        <v>2.6117110461458329E-12</v>
      </c>
      <c r="AD577" s="22"/>
      <c r="AF577" s="38">
        <f t="shared" si="216"/>
        <v>296686571.66636449</v>
      </c>
      <c r="AG577" s="38">
        <f t="shared" si="217"/>
        <v>7.152557373046875E-7</v>
      </c>
      <c r="AH577" s="104"/>
      <c r="AI577" s="104"/>
      <c r="AJ577" s="104"/>
      <c r="AK577" s="104"/>
    </row>
    <row r="578" spans="2:37" s="2" customFormat="1" ht="15" customHeight="1" x14ac:dyDescent="0.25">
      <c r="B578" s="32">
        <v>51288</v>
      </c>
      <c r="C578" s="33">
        <f t="shared" si="218"/>
        <v>2040</v>
      </c>
      <c r="D578" s="34">
        <f>'[1]IGP-DI'!C572</f>
        <v>0</v>
      </c>
      <c r="E578" s="45">
        <f t="shared" ref="E578:E620" si="243">(1+D578)*E577/(1+D457)</f>
        <v>1.0000000000000007</v>
      </c>
      <c r="F578" s="45">
        <f t="shared" si="219"/>
        <v>3453.5338571917277</v>
      </c>
      <c r="G578" s="67"/>
      <c r="H578" s="46"/>
      <c r="I578" s="46">
        <f t="shared" si="212"/>
        <v>-6.7520886659622192E-8</v>
      </c>
      <c r="J578" s="46">
        <f t="shared" ref="J578:J620" si="244">(H577+J577)*(1+D577)-(H457*E577)</f>
        <v>-2.3166649043560028E-7</v>
      </c>
      <c r="K578" s="46">
        <f t="shared" si="213"/>
        <v>-5.6267405549685157E-10</v>
      </c>
      <c r="L578" s="46">
        <f t="shared" si="213"/>
        <v>-1.9305540869633355E-9</v>
      </c>
      <c r="M578" s="46">
        <f t="shared" si="226"/>
        <v>146151285.98818192</v>
      </c>
      <c r="N578" s="46">
        <f t="shared" si="220"/>
        <v>296686571.66636449</v>
      </c>
      <c r="O578" s="47">
        <f t="shared" si="227"/>
        <v>146151285.98818186</v>
      </c>
      <c r="P578" s="46">
        <f t="shared" si="221"/>
        <v>296686571.66636521</v>
      </c>
      <c r="Q578" s="46">
        <f t="shared" si="214"/>
        <v>0</v>
      </c>
      <c r="R578" s="46">
        <f t="shared" si="214"/>
        <v>7.152557373046875E-7</v>
      </c>
      <c r="S578" s="46">
        <f t="shared" si="215"/>
        <v>1.0950186610029597E-8</v>
      </c>
      <c r="T578" s="46"/>
      <c r="U578" s="46"/>
      <c r="V578" s="46"/>
      <c r="W578" s="4"/>
      <c r="X578" s="20"/>
      <c r="Y578" s="38">
        <f t="shared" si="222"/>
        <v>-5.5900829897558415E-13</v>
      </c>
      <c r="Z578" s="38">
        <f t="shared" si="223"/>
        <v>3.1707193451214173E-12</v>
      </c>
      <c r="AA578" s="38">
        <f t="shared" si="224"/>
        <v>2.6117110461458329E-12</v>
      </c>
      <c r="AB578" s="39"/>
      <c r="AC578" s="38">
        <f t="shared" si="225"/>
        <v>2.6117110461458329E-12</v>
      </c>
      <c r="AD578" s="22"/>
      <c r="AF578" s="38">
        <f t="shared" si="216"/>
        <v>296686571.66636449</v>
      </c>
      <c r="AG578" s="38">
        <f t="shared" si="217"/>
        <v>7.152557373046875E-7</v>
      </c>
      <c r="AH578" s="104"/>
      <c r="AI578" s="104"/>
      <c r="AJ578" s="104"/>
      <c r="AK578" s="104"/>
    </row>
    <row r="579" spans="2:37" s="2" customFormat="1" ht="15" customHeight="1" x14ac:dyDescent="0.25">
      <c r="B579" s="32">
        <v>51318</v>
      </c>
      <c r="C579" s="33">
        <f t="shared" si="218"/>
        <v>2040</v>
      </c>
      <c r="D579" s="34">
        <f>'[1]IGP-DI'!C573</f>
        <v>0</v>
      </c>
      <c r="E579" s="45">
        <f t="shared" si="243"/>
        <v>1.0000000000000007</v>
      </c>
      <c r="F579" s="45">
        <f t="shared" si="219"/>
        <v>3453.5338571917277</v>
      </c>
      <c r="G579" s="67"/>
      <c r="H579" s="46"/>
      <c r="I579" s="46">
        <f t="shared" ref="I579:I620" si="245">I578+H578-H458</f>
        <v>-6.7520886659622192E-8</v>
      </c>
      <c r="J579" s="46">
        <f t="shared" si="244"/>
        <v>-2.3166649043560028E-7</v>
      </c>
      <c r="K579" s="46">
        <f t="shared" si="213"/>
        <v>-5.6267405549685157E-10</v>
      </c>
      <c r="L579" s="46">
        <f t="shared" si="213"/>
        <v>-1.9305540869633355E-9</v>
      </c>
      <c r="M579" s="46">
        <f t="shared" si="226"/>
        <v>146151285.98818192</v>
      </c>
      <c r="N579" s="46">
        <f t="shared" si="220"/>
        <v>296686571.66636449</v>
      </c>
      <c r="O579" s="47">
        <f t="shared" si="227"/>
        <v>146151285.98818186</v>
      </c>
      <c r="P579" s="46">
        <f t="shared" si="221"/>
        <v>296686571.66636521</v>
      </c>
      <c r="Q579" s="46">
        <f t="shared" si="214"/>
        <v>0</v>
      </c>
      <c r="R579" s="46">
        <f t="shared" si="214"/>
        <v>7.152557373046875E-7</v>
      </c>
      <c r="S579" s="46">
        <f t="shared" si="215"/>
        <v>1.0950186610029597E-8</v>
      </c>
      <c r="T579" s="46"/>
      <c r="U579" s="46"/>
      <c r="V579" s="46"/>
      <c r="W579" s="4"/>
      <c r="X579" s="20"/>
      <c r="Y579" s="38">
        <f t="shared" si="222"/>
        <v>-5.5900829897558415E-13</v>
      </c>
      <c r="Z579" s="38">
        <f t="shared" si="223"/>
        <v>3.1707193451214173E-12</v>
      </c>
      <c r="AA579" s="38">
        <f t="shared" si="224"/>
        <v>2.6117110461458329E-12</v>
      </c>
      <c r="AB579" s="39"/>
      <c r="AC579" s="38">
        <f t="shared" si="225"/>
        <v>2.6117110461458329E-12</v>
      </c>
      <c r="AD579" s="22"/>
      <c r="AF579" s="38">
        <f t="shared" si="216"/>
        <v>296686571.66636449</v>
      </c>
      <c r="AG579" s="38">
        <f t="shared" si="217"/>
        <v>7.152557373046875E-7</v>
      </c>
      <c r="AH579" s="104"/>
      <c r="AI579" s="104"/>
      <c r="AJ579" s="104"/>
      <c r="AK579" s="104"/>
    </row>
    <row r="580" spans="2:37" s="2" customFormat="1" ht="15" customHeight="1" x14ac:dyDescent="0.25">
      <c r="B580" s="32">
        <v>51349</v>
      </c>
      <c r="C580" s="33">
        <f t="shared" si="218"/>
        <v>2040</v>
      </c>
      <c r="D580" s="34">
        <f>'[1]IGP-DI'!C574</f>
        <v>0</v>
      </c>
      <c r="E580" s="45">
        <f t="shared" si="243"/>
        <v>1.0000000000000007</v>
      </c>
      <c r="F580" s="45">
        <f t="shared" si="219"/>
        <v>3453.5338571917277</v>
      </c>
      <c r="G580" s="67"/>
      <c r="H580" s="46"/>
      <c r="I580" s="46">
        <f t="shared" si="245"/>
        <v>-6.7520886659622192E-8</v>
      </c>
      <c r="J580" s="46">
        <f t="shared" si="244"/>
        <v>-2.3166649043560028E-7</v>
      </c>
      <c r="K580" s="46">
        <f t="shared" si="213"/>
        <v>-5.6267405549685157E-10</v>
      </c>
      <c r="L580" s="46">
        <f t="shared" si="213"/>
        <v>-1.9305540869633355E-9</v>
      </c>
      <c r="M580" s="46">
        <f t="shared" si="226"/>
        <v>146151285.98818192</v>
      </c>
      <c r="N580" s="46">
        <f t="shared" si="220"/>
        <v>296686571.66636449</v>
      </c>
      <c r="O580" s="47">
        <f t="shared" si="227"/>
        <v>146151285.98818186</v>
      </c>
      <c r="P580" s="46">
        <f t="shared" si="221"/>
        <v>296686571.66636521</v>
      </c>
      <c r="Q580" s="46">
        <f t="shared" si="214"/>
        <v>0</v>
      </c>
      <c r="R580" s="46">
        <f t="shared" si="214"/>
        <v>7.152557373046875E-7</v>
      </c>
      <c r="S580" s="46">
        <f t="shared" si="215"/>
        <v>1.0950186610029597E-8</v>
      </c>
      <c r="T580" s="46"/>
      <c r="U580" s="46"/>
      <c r="V580" s="46"/>
      <c r="W580" s="4"/>
      <c r="X580" s="20"/>
      <c r="Y580" s="38">
        <f t="shared" si="222"/>
        <v>-5.5900829897558415E-13</v>
      </c>
      <c r="Z580" s="38">
        <f t="shared" si="223"/>
        <v>3.1707193451214173E-12</v>
      </c>
      <c r="AA580" s="38">
        <f t="shared" si="224"/>
        <v>2.6117110461458329E-12</v>
      </c>
      <c r="AB580" s="39"/>
      <c r="AC580" s="38">
        <f t="shared" si="225"/>
        <v>2.6117110461458329E-12</v>
      </c>
      <c r="AD580" s="22"/>
      <c r="AF580" s="38">
        <f t="shared" si="216"/>
        <v>296686571.66636449</v>
      </c>
      <c r="AG580" s="38">
        <f t="shared" si="217"/>
        <v>7.152557373046875E-7</v>
      </c>
      <c r="AH580" s="104"/>
      <c r="AI580" s="104"/>
      <c r="AJ580" s="104"/>
      <c r="AK580" s="104"/>
    </row>
    <row r="581" spans="2:37" s="2" customFormat="1" ht="15" customHeight="1" x14ac:dyDescent="0.25">
      <c r="B581" s="32">
        <v>51380</v>
      </c>
      <c r="C581" s="33">
        <f t="shared" si="218"/>
        <v>2040</v>
      </c>
      <c r="D581" s="34">
        <f>'[1]IGP-DI'!C575</f>
        <v>0</v>
      </c>
      <c r="E581" s="45">
        <f t="shared" si="243"/>
        <v>1.0000000000000007</v>
      </c>
      <c r="F581" s="45">
        <f t="shared" si="219"/>
        <v>3453.5338571917277</v>
      </c>
      <c r="G581" s="67"/>
      <c r="H581" s="46"/>
      <c r="I581" s="46">
        <f t="shared" si="245"/>
        <v>-6.7520886659622192E-8</v>
      </c>
      <c r="J581" s="46">
        <f t="shared" si="244"/>
        <v>-2.3166649043560028E-7</v>
      </c>
      <c r="K581" s="46">
        <f t="shared" si="213"/>
        <v>-5.6267405549685157E-10</v>
      </c>
      <c r="L581" s="46">
        <f t="shared" si="213"/>
        <v>-1.9305540869633355E-9</v>
      </c>
      <c r="M581" s="46">
        <f t="shared" si="226"/>
        <v>146151285.98818192</v>
      </c>
      <c r="N581" s="46">
        <f t="shared" si="220"/>
        <v>296686571.66636449</v>
      </c>
      <c r="O581" s="47">
        <f t="shared" si="227"/>
        <v>146151285.98818186</v>
      </c>
      <c r="P581" s="46">
        <f t="shared" si="221"/>
        <v>296686571.66636521</v>
      </c>
      <c r="Q581" s="46">
        <f t="shared" si="214"/>
        <v>0</v>
      </c>
      <c r="R581" s="46">
        <f t="shared" si="214"/>
        <v>7.152557373046875E-7</v>
      </c>
      <c r="S581" s="46">
        <f t="shared" si="215"/>
        <v>1.0950186610029597E-8</v>
      </c>
      <c r="T581" s="46"/>
      <c r="U581" s="46"/>
      <c r="V581" s="46"/>
      <c r="W581" s="4"/>
      <c r="X581" s="20"/>
      <c r="Y581" s="38">
        <f t="shared" si="222"/>
        <v>-5.5900829897558415E-13</v>
      </c>
      <c r="Z581" s="38">
        <f t="shared" si="223"/>
        <v>3.1707193451214173E-12</v>
      </c>
      <c r="AA581" s="38">
        <f t="shared" si="224"/>
        <v>2.6117110461458329E-12</v>
      </c>
      <c r="AB581" s="39"/>
      <c r="AC581" s="38">
        <f t="shared" si="225"/>
        <v>2.6117110461458329E-12</v>
      </c>
      <c r="AD581" s="22"/>
      <c r="AF581" s="38">
        <f t="shared" si="216"/>
        <v>296686571.66636449</v>
      </c>
      <c r="AG581" s="38">
        <f t="shared" si="217"/>
        <v>7.152557373046875E-7</v>
      </c>
      <c r="AH581" s="104"/>
      <c r="AI581" s="104"/>
      <c r="AJ581" s="104"/>
      <c r="AK581" s="104"/>
    </row>
    <row r="582" spans="2:37" s="2" customFormat="1" ht="15" customHeight="1" x14ac:dyDescent="0.25">
      <c r="B582" s="32">
        <v>51410</v>
      </c>
      <c r="C582" s="33">
        <f t="shared" si="218"/>
        <v>2040</v>
      </c>
      <c r="D582" s="34">
        <f>'[1]IGP-DI'!C576</f>
        <v>0</v>
      </c>
      <c r="E582" s="45">
        <f t="shared" si="243"/>
        <v>1.0000000000000007</v>
      </c>
      <c r="F582" s="45">
        <f t="shared" si="219"/>
        <v>3453.5338571917277</v>
      </c>
      <c r="G582" s="67"/>
      <c r="H582" s="46"/>
      <c r="I582" s="46">
        <f t="shared" si="245"/>
        <v>-6.7520886659622192E-8</v>
      </c>
      <c r="J582" s="46">
        <f t="shared" si="244"/>
        <v>-2.3166649043560028E-7</v>
      </c>
      <c r="K582" s="46">
        <f t="shared" si="213"/>
        <v>-5.6267405549685157E-10</v>
      </c>
      <c r="L582" s="46">
        <f t="shared" si="213"/>
        <v>-1.9305540869633355E-9</v>
      </c>
      <c r="M582" s="46">
        <f t="shared" si="226"/>
        <v>146151285.98818192</v>
      </c>
      <c r="N582" s="46">
        <f t="shared" si="220"/>
        <v>296686571.66636449</v>
      </c>
      <c r="O582" s="47">
        <f t="shared" si="227"/>
        <v>146151285.98818186</v>
      </c>
      <c r="P582" s="46">
        <f t="shared" si="221"/>
        <v>296686571.66636521</v>
      </c>
      <c r="Q582" s="46">
        <f t="shared" si="214"/>
        <v>0</v>
      </c>
      <c r="R582" s="46">
        <f t="shared" si="214"/>
        <v>7.152557373046875E-7</v>
      </c>
      <c r="S582" s="46">
        <f t="shared" si="215"/>
        <v>1.0950186610029597E-8</v>
      </c>
      <c r="T582" s="46"/>
      <c r="U582" s="46"/>
      <c r="V582" s="46"/>
      <c r="W582" s="4"/>
      <c r="X582" s="20"/>
      <c r="Y582" s="38">
        <f t="shared" si="222"/>
        <v>-5.5900829897558415E-13</v>
      </c>
      <c r="Z582" s="38">
        <f t="shared" si="223"/>
        <v>3.1707193451214173E-12</v>
      </c>
      <c r="AA582" s="38">
        <f t="shared" si="224"/>
        <v>2.6117110461458329E-12</v>
      </c>
      <c r="AB582" s="39"/>
      <c r="AC582" s="38">
        <f t="shared" si="225"/>
        <v>2.6117110461458329E-12</v>
      </c>
      <c r="AD582" s="22"/>
      <c r="AF582" s="38">
        <f t="shared" si="216"/>
        <v>296686571.66636449</v>
      </c>
      <c r="AG582" s="38">
        <f t="shared" si="217"/>
        <v>7.152557373046875E-7</v>
      </c>
      <c r="AH582" s="104"/>
      <c r="AI582" s="104"/>
      <c r="AJ582" s="104"/>
      <c r="AK582" s="104"/>
    </row>
    <row r="583" spans="2:37" s="2" customFormat="1" ht="15" customHeight="1" x14ac:dyDescent="0.25">
      <c r="B583" s="32">
        <v>51441</v>
      </c>
      <c r="C583" s="33">
        <f t="shared" si="218"/>
        <v>2040</v>
      </c>
      <c r="D583" s="34">
        <f>'[1]IGP-DI'!C577</f>
        <v>0</v>
      </c>
      <c r="E583" s="45">
        <f t="shared" si="243"/>
        <v>1.0000000000000007</v>
      </c>
      <c r="F583" s="45">
        <f t="shared" si="219"/>
        <v>3453.5338571917277</v>
      </c>
      <c r="G583" s="67"/>
      <c r="H583" s="46"/>
      <c r="I583" s="46">
        <f t="shared" si="245"/>
        <v>-6.7520886659622192E-8</v>
      </c>
      <c r="J583" s="46">
        <f t="shared" si="244"/>
        <v>-2.3166649043560028E-7</v>
      </c>
      <c r="K583" s="46">
        <f t="shared" si="213"/>
        <v>-5.6267405549685157E-10</v>
      </c>
      <c r="L583" s="46">
        <f t="shared" si="213"/>
        <v>-1.9305540869633355E-9</v>
      </c>
      <c r="M583" s="46">
        <f t="shared" si="226"/>
        <v>146151285.98818192</v>
      </c>
      <c r="N583" s="46">
        <f t="shared" si="220"/>
        <v>296686571.66636449</v>
      </c>
      <c r="O583" s="47">
        <f t="shared" si="227"/>
        <v>146151285.98818186</v>
      </c>
      <c r="P583" s="46">
        <f t="shared" si="221"/>
        <v>296686571.66636521</v>
      </c>
      <c r="Q583" s="46">
        <f t="shared" si="214"/>
        <v>0</v>
      </c>
      <c r="R583" s="46">
        <f t="shared" si="214"/>
        <v>7.152557373046875E-7</v>
      </c>
      <c r="S583" s="46">
        <f t="shared" si="215"/>
        <v>1.0950186610029597E-8</v>
      </c>
      <c r="T583" s="46"/>
      <c r="U583" s="46"/>
      <c r="V583" s="46"/>
      <c r="W583" s="4"/>
      <c r="X583" s="20"/>
      <c r="Y583" s="38">
        <f t="shared" si="222"/>
        <v>-5.5900829897558415E-13</v>
      </c>
      <c r="Z583" s="38">
        <f t="shared" si="223"/>
        <v>3.1707193451214173E-12</v>
      </c>
      <c r="AA583" s="38">
        <f t="shared" si="224"/>
        <v>2.6117110461458329E-12</v>
      </c>
      <c r="AB583" s="39"/>
      <c r="AC583" s="38">
        <f t="shared" si="225"/>
        <v>2.6117110461458329E-12</v>
      </c>
      <c r="AD583" s="22"/>
      <c r="AF583" s="38">
        <f t="shared" si="216"/>
        <v>296686571.66636449</v>
      </c>
      <c r="AG583" s="38">
        <f t="shared" si="217"/>
        <v>7.152557373046875E-7</v>
      </c>
      <c r="AH583" s="104"/>
      <c r="AI583" s="104"/>
      <c r="AJ583" s="104"/>
      <c r="AK583" s="104"/>
    </row>
    <row r="584" spans="2:37" s="2" customFormat="1" ht="15" customHeight="1" x14ac:dyDescent="0.25">
      <c r="B584" s="41">
        <v>51471</v>
      </c>
      <c r="C584" s="33">
        <f t="shared" si="218"/>
        <v>2040</v>
      </c>
      <c r="D584" s="34">
        <f>'[1]IGP-DI'!C578</f>
        <v>0</v>
      </c>
      <c r="E584" s="48">
        <f t="shared" si="243"/>
        <v>1.0000000000000007</v>
      </c>
      <c r="F584" s="48">
        <f t="shared" si="219"/>
        <v>3453.5338571917277</v>
      </c>
      <c r="G584" s="44">
        <f t="shared" ref="G584" si="246">F584/F572-1</f>
        <v>0</v>
      </c>
      <c r="H584" s="46"/>
      <c r="I584" s="46">
        <f t="shared" si="245"/>
        <v>-6.7520886659622192E-8</v>
      </c>
      <c r="J584" s="47">
        <f t="shared" si="244"/>
        <v>-2.3166649043560028E-7</v>
      </c>
      <c r="K584" s="46">
        <f t="shared" si="213"/>
        <v>-5.6267405549685157E-10</v>
      </c>
      <c r="L584" s="47">
        <f t="shared" si="213"/>
        <v>-1.9305540869633355E-9</v>
      </c>
      <c r="M584" s="46">
        <f t="shared" si="226"/>
        <v>146151285.98818192</v>
      </c>
      <c r="N584" s="47">
        <f t="shared" si="220"/>
        <v>296686571.66636449</v>
      </c>
      <c r="O584" s="47">
        <f t="shared" si="227"/>
        <v>146151285.98818186</v>
      </c>
      <c r="P584" s="47">
        <f t="shared" si="221"/>
        <v>296686571.66636521</v>
      </c>
      <c r="Q584" s="46">
        <f t="shared" si="214"/>
        <v>0</v>
      </c>
      <c r="R584" s="47">
        <f t="shared" si="214"/>
        <v>7.152557373046875E-7</v>
      </c>
      <c r="S584" s="47">
        <f t="shared" si="215"/>
        <v>1.0950186610029597E-8</v>
      </c>
      <c r="T584" s="47">
        <f t="shared" ref="T584" si="247">SUM(S573:S584)</f>
        <v>1.3140223932035516E-7</v>
      </c>
      <c r="U584" s="47">
        <f>SUM(L573:L584)</f>
        <v>-2.3166649043560031E-8</v>
      </c>
      <c r="V584" s="47">
        <f t="shared" ref="V584" si="248">T584+U584</f>
        <v>1.0823559027679513E-7</v>
      </c>
      <c r="W584" s="4"/>
      <c r="X584" s="20"/>
      <c r="Y584" s="38">
        <f t="shared" si="222"/>
        <v>-5.5900829897558415E-13</v>
      </c>
      <c r="Z584" s="38">
        <f t="shared" si="223"/>
        <v>3.1707193451214173E-12</v>
      </c>
      <c r="AA584" s="38">
        <f t="shared" si="224"/>
        <v>2.6117110461458329E-12</v>
      </c>
      <c r="AB584" s="39"/>
      <c r="AC584" s="38">
        <f t="shared" si="225"/>
        <v>2.6117110461458329E-12</v>
      </c>
      <c r="AD584" s="22"/>
      <c r="AF584" s="38">
        <f t="shared" si="216"/>
        <v>296686571.66636449</v>
      </c>
      <c r="AG584" s="38">
        <f t="shared" si="217"/>
        <v>7.152557373046875E-7</v>
      </c>
      <c r="AH584" s="104"/>
      <c r="AI584" s="104"/>
      <c r="AJ584" s="104"/>
      <c r="AK584" s="104"/>
    </row>
    <row r="585" spans="2:37" s="2" customFormat="1" ht="15" customHeight="1" x14ac:dyDescent="0.25">
      <c r="B585" s="32">
        <v>51502</v>
      </c>
      <c r="C585" s="33">
        <f t="shared" si="218"/>
        <v>2041</v>
      </c>
      <c r="D585" s="34">
        <f>'[1]IGP-DI'!C579</f>
        <v>0</v>
      </c>
      <c r="E585" s="35">
        <f t="shared" si="243"/>
        <v>1.0000000000000007</v>
      </c>
      <c r="F585" s="35">
        <f t="shared" si="219"/>
        <v>3453.5338571917277</v>
      </c>
      <c r="G585" s="67"/>
      <c r="H585" s="37"/>
      <c r="I585" s="37">
        <f t="shared" si="245"/>
        <v>-6.7520886659622192E-8</v>
      </c>
      <c r="J585" s="37">
        <f t="shared" si="244"/>
        <v>-2.3166649043560028E-7</v>
      </c>
      <c r="K585" s="37">
        <f t="shared" ref="K585:L620" si="249">I585*$K$5</f>
        <v>-5.6267405549685157E-10</v>
      </c>
      <c r="L585" s="37">
        <f t="shared" si="249"/>
        <v>-1.9305540869633355E-9</v>
      </c>
      <c r="M585" s="37">
        <f t="shared" si="226"/>
        <v>146151285.98818192</v>
      </c>
      <c r="N585" s="37">
        <f t="shared" si="220"/>
        <v>296686571.66636449</v>
      </c>
      <c r="O585" s="40">
        <f t="shared" si="227"/>
        <v>146151285.98818186</v>
      </c>
      <c r="P585" s="37">
        <f t="shared" si="221"/>
        <v>296686571.66636521</v>
      </c>
      <c r="Q585" s="37">
        <f t="shared" ref="Q585:R620" si="250">O585-M585</f>
        <v>0</v>
      </c>
      <c r="R585" s="37">
        <f t="shared" si="250"/>
        <v>7.152557373046875E-7</v>
      </c>
      <c r="S585" s="37">
        <f t="shared" ref="S585:S620" si="251">$K$4*R585</f>
        <v>1.0950186610029597E-8</v>
      </c>
      <c r="T585" s="37"/>
      <c r="U585" s="37"/>
      <c r="V585" s="37"/>
      <c r="W585" s="4"/>
      <c r="X585" s="20"/>
      <c r="Y585" s="38">
        <f t="shared" si="222"/>
        <v>-5.5900829897558415E-13</v>
      </c>
      <c r="Z585" s="38">
        <f t="shared" si="223"/>
        <v>3.1707193451214173E-12</v>
      </c>
      <c r="AA585" s="38">
        <f t="shared" si="224"/>
        <v>2.6117110461458329E-12</v>
      </c>
      <c r="AB585" s="39"/>
      <c r="AC585" s="38">
        <f t="shared" si="225"/>
        <v>2.6117110461458329E-12</v>
      </c>
      <c r="AD585" s="22"/>
      <c r="AF585" s="38">
        <f t="shared" ref="AF585:AF608" si="252">N585</f>
        <v>296686571.66636449</v>
      </c>
      <c r="AG585" s="38">
        <f t="shared" ref="AG585:AG620" si="253">P585-AF585</f>
        <v>7.152557373046875E-7</v>
      </c>
      <c r="AH585" s="104"/>
      <c r="AI585" s="104"/>
      <c r="AJ585" s="104"/>
      <c r="AK585" s="104"/>
    </row>
    <row r="586" spans="2:37" s="2" customFormat="1" ht="15" customHeight="1" x14ac:dyDescent="0.25">
      <c r="B586" s="32">
        <v>51533</v>
      </c>
      <c r="C586" s="33">
        <f t="shared" ref="C586:C620" si="254">YEAR(B586)</f>
        <v>2041</v>
      </c>
      <c r="D586" s="34">
        <f>'[1]IGP-DI'!C580</f>
        <v>0</v>
      </c>
      <c r="E586" s="35">
        <f t="shared" si="243"/>
        <v>1.0000000000000007</v>
      </c>
      <c r="F586" s="35">
        <f t="shared" ref="F586:F620" si="255">(1+D586)*F585</f>
        <v>3453.5338571917277</v>
      </c>
      <c r="G586" s="67"/>
      <c r="H586" s="37"/>
      <c r="I586" s="37">
        <f t="shared" si="245"/>
        <v>-6.7520886659622192E-8</v>
      </c>
      <c r="J586" s="37">
        <f t="shared" si="244"/>
        <v>-2.3166649043560028E-7</v>
      </c>
      <c r="K586" s="37">
        <f t="shared" si="249"/>
        <v>-5.6267405549685157E-10</v>
      </c>
      <c r="L586" s="37">
        <f t="shared" si="249"/>
        <v>-1.9305540869633355E-9</v>
      </c>
      <c r="M586" s="37">
        <f t="shared" si="226"/>
        <v>146151285.98818192</v>
      </c>
      <c r="N586" s="37">
        <f t="shared" ref="N586:N620" si="256">(L585+N585)*(1+D585)</f>
        <v>296686571.66636449</v>
      </c>
      <c r="O586" s="40">
        <f t="shared" si="227"/>
        <v>146151285.98818186</v>
      </c>
      <c r="P586" s="37">
        <f t="shared" ref="P586:P620" si="257">(H585+P585)*(1+D585)</f>
        <v>296686571.66636521</v>
      </c>
      <c r="Q586" s="37">
        <f t="shared" si="250"/>
        <v>0</v>
      </c>
      <c r="R586" s="37">
        <f t="shared" si="250"/>
        <v>7.152557373046875E-7</v>
      </c>
      <c r="S586" s="37">
        <f t="shared" si="251"/>
        <v>1.0950186610029597E-8</v>
      </c>
      <c r="T586" s="37"/>
      <c r="U586" s="37"/>
      <c r="V586" s="37"/>
      <c r="W586" s="4"/>
      <c r="X586" s="20"/>
      <c r="Y586" s="38">
        <f t="shared" ref="Y586:Y620" si="258">L586/F585</f>
        <v>-5.5900829897558415E-13</v>
      </c>
      <c r="Z586" s="38">
        <f t="shared" ref="Z586:Z620" si="259">S586/F585</f>
        <v>3.1707193451214173E-12</v>
      </c>
      <c r="AA586" s="38">
        <f t="shared" ref="AA586:AA620" si="260">Y586+Z586</f>
        <v>2.6117110461458329E-12</v>
      </c>
      <c r="AB586" s="39"/>
      <c r="AC586" s="38">
        <f t="shared" ref="AC586:AC620" si="261">AA586-H586/F585</f>
        <v>2.6117110461458329E-12</v>
      </c>
      <c r="AD586" s="22"/>
      <c r="AF586" s="38">
        <f t="shared" si="252"/>
        <v>296686571.66636449</v>
      </c>
      <c r="AG586" s="38">
        <f t="shared" si="253"/>
        <v>7.152557373046875E-7</v>
      </c>
      <c r="AH586" s="104"/>
      <c r="AI586" s="104"/>
      <c r="AJ586" s="104"/>
      <c r="AK586" s="104"/>
    </row>
    <row r="587" spans="2:37" s="2" customFormat="1" ht="15" customHeight="1" x14ac:dyDescent="0.25">
      <c r="B587" s="32">
        <v>51561</v>
      </c>
      <c r="C587" s="33">
        <f t="shared" si="254"/>
        <v>2041</v>
      </c>
      <c r="D587" s="34">
        <f>'[1]IGP-DI'!C581</f>
        <v>0</v>
      </c>
      <c r="E587" s="35">
        <f t="shared" si="243"/>
        <v>1.0000000000000007</v>
      </c>
      <c r="F587" s="35">
        <f t="shared" si="255"/>
        <v>3453.5338571917277</v>
      </c>
      <c r="G587" s="67"/>
      <c r="H587" s="37"/>
      <c r="I587" s="37">
        <f t="shared" si="245"/>
        <v>-6.7520886659622192E-8</v>
      </c>
      <c r="J587" s="37">
        <f t="shared" si="244"/>
        <v>-2.3166649043560028E-7</v>
      </c>
      <c r="K587" s="37">
        <f t="shared" si="249"/>
        <v>-5.6267405549685157E-10</v>
      </c>
      <c r="L587" s="37">
        <f t="shared" si="249"/>
        <v>-1.9305540869633355E-9</v>
      </c>
      <c r="M587" s="37">
        <f t="shared" ref="M587:M620" si="262">(K586+M586)</f>
        <v>146151285.98818192</v>
      </c>
      <c r="N587" s="37">
        <f t="shared" si="256"/>
        <v>296686571.66636449</v>
      </c>
      <c r="O587" s="40">
        <f t="shared" ref="O587:O620" si="263">O586+H586</f>
        <v>146151285.98818186</v>
      </c>
      <c r="P587" s="37">
        <f t="shared" si="257"/>
        <v>296686571.66636521</v>
      </c>
      <c r="Q587" s="37">
        <f t="shared" si="250"/>
        <v>0</v>
      </c>
      <c r="R587" s="37">
        <f t="shared" si="250"/>
        <v>7.152557373046875E-7</v>
      </c>
      <c r="S587" s="37">
        <f t="shared" si="251"/>
        <v>1.0950186610029597E-8</v>
      </c>
      <c r="T587" s="37"/>
      <c r="U587" s="37"/>
      <c r="V587" s="37"/>
      <c r="W587" s="4"/>
      <c r="X587" s="20"/>
      <c r="Y587" s="38">
        <f t="shared" si="258"/>
        <v>-5.5900829897558415E-13</v>
      </c>
      <c r="Z587" s="38">
        <f t="shared" si="259"/>
        <v>3.1707193451214173E-12</v>
      </c>
      <c r="AA587" s="38">
        <f t="shared" si="260"/>
        <v>2.6117110461458329E-12</v>
      </c>
      <c r="AB587" s="39"/>
      <c r="AC587" s="38">
        <f t="shared" si="261"/>
        <v>2.6117110461458329E-12</v>
      </c>
      <c r="AD587" s="22"/>
      <c r="AF587" s="38">
        <f t="shared" si="252"/>
        <v>296686571.66636449</v>
      </c>
      <c r="AG587" s="38">
        <f t="shared" si="253"/>
        <v>7.152557373046875E-7</v>
      </c>
      <c r="AH587" s="104"/>
      <c r="AI587" s="104"/>
      <c r="AJ587" s="104"/>
      <c r="AK587" s="104"/>
    </row>
    <row r="588" spans="2:37" s="2" customFormat="1" ht="15" customHeight="1" x14ac:dyDescent="0.25">
      <c r="B588" s="32">
        <v>51592</v>
      </c>
      <c r="C588" s="33">
        <f t="shared" si="254"/>
        <v>2041</v>
      </c>
      <c r="D588" s="34">
        <f>'[1]IGP-DI'!C582</f>
        <v>0</v>
      </c>
      <c r="E588" s="35">
        <f t="shared" si="243"/>
        <v>1.0000000000000007</v>
      </c>
      <c r="F588" s="35">
        <f t="shared" si="255"/>
        <v>3453.5338571917277</v>
      </c>
      <c r="G588" s="67"/>
      <c r="H588" s="37"/>
      <c r="I588" s="37">
        <f t="shared" si="245"/>
        <v>-6.7520886659622192E-8</v>
      </c>
      <c r="J588" s="37">
        <f t="shared" si="244"/>
        <v>-2.3166649043560028E-7</v>
      </c>
      <c r="K588" s="37">
        <f t="shared" si="249"/>
        <v>-5.6267405549685157E-10</v>
      </c>
      <c r="L588" s="37">
        <f t="shared" si="249"/>
        <v>-1.9305540869633355E-9</v>
      </c>
      <c r="M588" s="37">
        <f t="shared" si="262"/>
        <v>146151285.98818192</v>
      </c>
      <c r="N588" s="37">
        <f t="shared" si="256"/>
        <v>296686571.66636449</v>
      </c>
      <c r="O588" s="40">
        <f t="shared" si="263"/>
        <v>146151285.98818186</v>
      </c>
      <c r="P588" s="37">
        <f t="shared" si="257"/>
        <v>296686571.66636521</v>
      </c>
      <c r="Q588" s="37">
        <f t="shared" si="250"/>
        <v>0</v>
      </c>
      <c r="R588" s="37">
        <f t="shared" si="250"/>
        <v>7.152557373046875E-7</v>
      </c>
      <c r="S588" s="37">
        <f t="shared" si="251"/>
        <v>1.0950186610029597E-8</v>
      </c>
      <c r="T588" s="37"/>
      <c r="U588" s="37"/>
      <c r="V588" s="37"/>
      <c r="W588" s="4"/>
      <c r="X588" s="20"/>
      <c r="Y588" s="38">
        <f t="shared" si="258"/>
        <v>-5.5900829897558415E-13</v>
      </c>
      <c r="Z588" s="38">
        <f t="shared" si="259"/>
        <v>3.1707193451214173E-12</v>
      </c>
      <c r="AA588" s="38">
        <f t="shared" si="260"/>
        <v>2.6117110461458329E-12</v>
      </c>
      <c r="AB588" s="39"/>
      <c r="AC588" s="38">
        <f t="shared" si="261"/>
        <v>2.6117110461458329E-12</v>
      </c>
      <c r="AD588" s="22"/>
      <c r="AF588" s="38">
        <f t="shared" si="252"/>
        <v>296686571.66636449</v>
      </c>
      <c r="AG588" s="38">
        <f t="shared" si="253"/>
        <v>7.152557373046875E-7</v>
      </c>
      <c r="AH588" s="104"/>
      <c r="AI588" s="104"/>
      <c r="AJ588" s="104"/>
      <c r="AK588" s="104"/>
    </row>
    <row r="589" spans="2:37" s="2" customFormat="1" ht="15" customHeight="1" x14ac:dyDescent="0.25">
      <c r="B589" s="32">
        <v>51622</v>
      </c>
      <c r="C589" s="33">
        <f t="shared" si="254"/>
        <v>2041</v>
      </c>
      <c r="D589" s="34">
        <f>'[1]IGP-DI'!C583</f>
        <v>0</v>
      </c>
      <c r="E589" s="35">
        <f t="shared" si="243"/>
        <v>1.0000000000000007</v>
      </c>
      <c r="F589" s="35">
        <f t="shared" si="255"/>
        <v>3453.5338571917277</v>
      </c>
      <c r="G589" s="67"/>
      <c r="H589" s="37"/>
      <c r="I589" s="37">
        <f t="shared" si="245"/>
        <v>-6.7520886659622192E-8</v>
      </c>
      <c r="J589" s="37">
        <f t="shared" si="244"/>
        <v>-2.3166649043560028E-7</v>
      </c>
      <c r="K589" s="37">
        <f t="shared" si="249"/>
        <v>-5.6267405549685157E-10</v>
      </c>
      <c r="L589" s="37">
        <f t="shared" si="249"/>
        <v>-1.9305540869633355E-9</v>
      </c>
      <c r="M589" s="37">
        <f t="shared" si="262"/>
        <v>146151285.98818192</v>
      </c>
      <c r="N589" s="37">
        <f t="shared" si="256"/>
        <v>296686571.66636449</v>
      </c>
      <c r="O589" s="40">
        <f t="shared" si="263"/>
        <v>146151285.98818186</v>
      </c>
      <c r="P589" s="37">
        <f t="shared" si="257"/>
        <v>296686571.66636521</v>
      </c>
      <c r="Q589" s="37">
        <f t="shared" si="250"/>
        <v>0</v>
      </c>
      <c r="R589" s="37">
        <f t="shared" si="250"/>
        <v>7.152557373046875E-7</v>
      </c>
      <c r="S589" s="37">
        <f t="shared" si="251"/>
        <v>1.0950186610029597E-8</v>
      </c>
      <c r="T589" s="37"/>
      <c r="U589" s="37"/>
      <c r="V589" s="37"/>
      <c r="W589" s="4"/>
      <c r="X589" s="20"/>
      <c r="Y589" s="38">
        <f t="shared" si="258"/>
        <v>-5.5900829897558415E-13</v>
      </c>
      <c r="Z589" s="38">
        <f t="shared" si="259"/>
        <v>3.1707193451214173E-12</v>
      </c>
      <c r="AA589" s="38">
        <f t="shared" si="260"/>
        <v>2.6117110461458329E-12</v>
      </c>
      <c r="AB589" s="39"/>
      <c r="AC589" s="38">
        <f t="shared" si="261"/>
        <v>2.6117110461458329E-12</v>
      </c>
      <c r="AD589" s="22"/>
      <c r="AF589" s="38">
        <f t="shared" si="252"/>
        <v>296686571.66636449</v>
      </c>
      <c r="AG589" s="38">
        <f t="shared" si="253"/>
        <v>7.152557373046875E-7</v>
      </c>
      <c r="AH589" s="104"/>
      <c r="AI589" s="104"/>
      <c r="AJ589" s="104"/>
      <c r="AK589" s="104"/>
    </row>
    <row r="590" spans="2:37" s="2" customFormat="1" ht="15" customHeight="1" x14ac:dyDescent="0.25">
      <c r="B590" s="32">
        <v>51653</v>
      </c>
      <c r="C590" s="33">
        <f t="shared" si="254"/>
        <v>2041</v>
      </c>
      <c r="D590" s="34">
        <f>'[1]IGP-DI'!C584</f>
        <v>0</v>
      </c>
      <c r="E590" s="35">
        <f t="shared" si="243"/>
        <v>1.0000000000000007</v>
      </c>
      <c r="F590" s="35">
        <f t="shared" si="255"/>
        <v>3453.5338571917277</v>
      </c>
      <c r="G590" s="67"/>
      <c r="H590" s="37"/>
      <c r="I590" s="37">
        <f t="shared" si="245"/>
        <v>-6.7520886659622192E-8</v>
      </c>
      <c r="J590" s="37">
        <f t="shared" si="244"/>
        <v>-2.3166649043560028E-7</v>
      </c>
      <c r="K590" s="37">
        <f t="shared" si="249"/>
        <v>-5.6267405549685157E-10</v>
      </c>
      <c r="L590" s="37">
        <f t="shared" si="249"/>
        <v>-1.9305540869633355E-9</v>
      </c>
      <c r="M590" s="37">
        <f t="shared" si="262"/>
        <v>146151285.98818192</v>
      </c>
      <c r="N590" s="37">
        <f t="shared" si="256"/>
        <v>296686571.66636449</v>
      </c>
      <c r="O590" s="40">
        <f t="shared" si="263"/>
        <v>146151285.98818186</v>
      </c>
      <c r="P590" s="37">
        <f t="shared" si="257"/>
        <v>296686571.66636521</v>
      </c>
      <c r="Q590" s="37">
        <f t="shared" si="250"/>
        <v>0</v>
      </c>
      <c r="R590" s="37">
        <f t="shared" si="250"/>
        <v>7.152557373046875E-7</v>
      </c>
      <c r="S590" s="37">
        <f t="shared" si="251"/>
        <v>1.0950186610029597E-8</v>
      </c>
      <c r="T590" s="37"/>
      <c r="U590" s="37"/>
      <c r="V590" s="37"/>
      <c r="W590" s="4"/>
      <c r="X590" s="20"/>
      <c r="Y590" s="38">
        <f t="shared" si="258"/>
        <v>-5.5900829897558415E-13</v>
      </c>
      <c r="Z590" s="38">
        <f t="shared" si="259"/>
        <v>3.1707193451214173E-12</v>
      </c>
      <c r="AA590" s="38">
        <f t="shared" si="260"/>
        <v>2.6117110461458329E-12</v>
      </c>
      <c r="AB590" s="39"/>
      <c r="AC590" s="38">
        <f t="shared" si="261"/>
        <v>2.6117110461458329E-12</v>
      </c>
      <c r="AD590" s="22"/>
      <c r="AF590" s="38">
        <f t="shared" si="252"/>
        <v>296686571.66636449</v>
      </c>
      <c r="AG590" s="38">
        <f t="shared" si="253"/>
        <v>7.152557373046875E-7</v>
      </c>
      <c r="AH590" s="104"/>
      <c r="AI590" s="104"/>
      <c r="AJ590" s="104"/>
      <c r="AK590" s="104"/>
    </row>
    <row r="591" spans="2:37" s="2" customFormat="1" ht="15" customHeight="1" x14ac:dyDescent="0.25">
      <c r="B591" s="32">
        <v>51683</v>
      </c>
      <c r="C591" s="33">
        <f t="shared" si="254"/>
        <v>2041</v>
      </c>
      <c r="D591" s="34">
        <f>'[1]IGP-DI'!C585</f>
        <v>0</v>
      </c>
      <c r="E591" s="35">
        <f t="shared" si="243"/>
        <v>1.0000000000000007</v>
      </c>
      <c r="F591" s="35">
        <f t="shared" si="255"/>
        <v>3453.5338571917277</v>
      </c>
      <c r="G591" s="67"/>
      <c r="H591" s="37"/>
      <c r="I591" s="37">
        <f t="shared" si="245"/>
        <v>-6.7520886659622192E-8</v>
      </c>
      <c r="J591" s="37">
        <f t="shared" si="244"/>
        <v>-2.3166649043560028E-7</v>
      </c>
      <c r="K591" s="37">
        <f t="shared" si="249"/>
        <v>-5.6267405549685157E-10</v>
      </c>
      <c r="L591" s="37">
        <f t="shared" si="249"/>
        <v>-1.9305540869633355E-9</v>
      </c>
      <c r="M591" s="37">
        <f t="shared" si="262"/>
        <v>146151285.98818192</v>
      </c>
      <c r="N591" s="37">
        <f t="shared" si="256"/>
        <v>296686571.66636449</v>
      </c>
      <c r="O591" s="40">
        <f t="shared" si="263"/>
        <v>146151285.98818186</v>
      </c>
      <c r="P591" s="37">
        <f t="shared" si="257"/>
        <v>296686571.66636521</v>
      </c>
      <c r="Q591" s="37">
        <f t="shared" si="250"/>
        <v>0</v>
      </c>
      <c r="R591" s="37">
        <f t="shared" si="250"/>
        <v>7.152557373046875E-7</v>
      </c>
      <c r="S591" s="37">
        <f t="shared" si="251"/>
        <v>1.0950186610029597E-8</v>
      </c>
      <c r="T591" s="37"/>
      <c r="U591" s="37"/>
      <c r="V591" s="37"/>
      <c r="W591" s="4"/>
      <c r="X591" s="20"/>
      <c r="Y591" s="38">
        <f t="shared" si="258"/>
        <v>-5.5900829897558415E-13</v>
      </c>
      <c r="Z591" s="38">
        <f t="shared" si="259"/>
        <v>3.1707193451214173E-12</v>
      </c>
      <c r="AA591" s="38">
        <f t="shared" si="260"/>
        <v>2.6117110461458329E-12</v>
      </c>
      <c r="AB591" s="39"/>
      <c r="AC591" s="38">
        <f t="shared" si="261"/>
        <v>2.6117110461458329E-12</v>
      </c>
      <c r="AD591" s="22"/>
      <c r="AF591" s="38">
        <f t="shared" si="252"/>
        <v>296686571.66636449</v>
      </c>
      <c r="AG591" s="38">
        <f t="shared" si="253"/>
        <v>7.152557373046875E-7</v>
      </c>
      <c r="AH591" s="104"/>
      <c r="AI591" s="104"/>
      <c r="AJ591" s="104"/>
      <c r="AK591" s="104"/>
    </row>
    <row r="592" spans="2:37" s="2" customFormat="1" ht="15" customHeight="1" x14ac:dyDescent="0.25">
      <c r="B592" s="32">
        <v>51714</v>
      </c>
      <c r="C592" s="33">
        <f t="shared" si="254"/>
        <v>2041</v>
      </c>
      <c r="D592" s="34">
        <f>'[1]IGP-DI'!C586</f>
        <v>0</v>
      </c>
      <c r="E592" s="35">
        <f t="shared" si="243"/>
        <v>1.0000000000000007</v>
      </c>
      <c r="F592" s="35">
        <f t="shared" si="255"/>
        <v>3453.5338571917277</v>
      </c>
      <c r="G592" s="67"/>
      <c r="H592" s="37"/>
      <c r="I592" s="37">
        <f t="shared" si="245"/>
        <v>-6.7520886659622192E-8</v>
      </c>
      <c r="J592" s="37">
        <f t="shared" si="244"/>
        <v>-2.3166649043560028E-7</v>
      </c>
      <c r="K592" s="37">
        <f t="shared" si="249"/>
        <v>-5.6267405549685157E-10</v>
      </c>
      <c r="L592" s="37">
        <f t="shared" si="249"/>
        <v>-1.9305540869633355E-9</v>
      </c>
      <c r="M592" s="37">
        <f t="shared" si="262"/>
        <v>146151285.98818192</v>
      </c>
      <c r="N592" s="37">
        <f t="shared" si="256"/>
        <v>296686571.66636449</v>
      </c>
      <c r="O592" s="40">
        <f t="shared" si="263"/>
        <v>146151285.98818186</v>
      </c>
      <c r="P592" s="37">
        <f t="shared" si="257"/>
        <v>296686571.66636521</v>
      </c>
      <c r="Q592" s="37">
        <f t="shared" si="250"/>
        <v>0</v>
      </c>
      <c r="R592" s="37">
        <f t="shared" si="250"/>
        <v>7.152557373046875E-7</v>
      </c>
      <c r="S592" s="37">
        <f t="shared" si="251"/>
        <v>1.0950186610029597E-8</v>
      </c>
      <c r="T592" s="37"/>
      <c r="U592" s="37"/>
      <c r="V592" s="37"/>
      <c r="W592" s="4"/>
      <c r="X592" s="20"/>
      <c r="Y592" s="38">
        <f t="shared" si="258"/>
        <v>-5.5900829897558415E-13</v>
      </c>
      <c r="Z592" s="38">
        <f t="shared" si="259"/>
        <v>3.1707193451214173E-12</v>
      </c>
      <c r="AA592" s="38">
        <f t="shared" si="260"/>
        <v>2.6117110461458329E-12</v>
      </c>
      <c r="AB592" s="39"/>
      <c r="AC592" s="38">
        <f t="shared" si="261"/>
        <v>2.6117110461458329E-12</v>
      </c>
      <c r="AD592" s="22"/>
      <c r="AF592" s="38">
        <f t="shared" si="252"/>
        <v>296686571.66636449</v>
      </c>
      <c r="AG592" s="38">
        <f t="shared" si="253"/>
        <v>7.152557373046875E-7</v>
      </c>
      <c r="AH592" s="104"/>
      <c r="AI592" s="104"/>
      <c r="AJ592" s="104"/>
      <c r="AK592" s="104"/>
    </row>
    <row r="593" spans="2:37" s="2" customFormat="1" ht="15" customHeight="1" x14ac:dyDescent="0.25">
      <c r="B593" s="32">
        <v>51745</v>
      </c>
      <c r="C593" s="33">
        <f t="shared" si="254"/>
        <v>2041</v>
      </c>
      <c r="D593" s="34">
        <f>'[1]IGP-DI'!C587</f>
        <v>0</v>
      </c>
      <c r="E593" s="35">
        <f t="shared" si="243"/>
        <v>1.0000000000000007</v>
      </c>
      <c r="F593" s="35">
        <f t="shared" si="255"/>
        <v>3453.5338571917277</v>
      </c>
      <c r="G593" s="67"/>
      <c r="H593" s="37"/>
      <c r="I593" s="37">
        <f t="shared" si="245"/>
        <v>-6.7520886659622192E-8</v>
      </c>
      <c r="J593" s="37">
        <f t="shared" si="244"/>
        <v>-2.3166649043560028E-7</v>
      </c>
      <c r="K593" s="37">
        <f t="shared" si="249"/>
        <v>-5.6267405549685157E-10</v>
      </c>
      <c r="L593" s="37">
        <f t="shared" si="249"/>
        <v>-1.9305540869633355E-9</v>
      </c>
      <c r="M593" s="37">
        <f t="shared" si="262"/>
        <v>146151285.98818192</v>
      </c>
      <c r="N593" s="37">
        <f t="shared" si="256"/>
        <v>296686571.66636449</v>
      </c>
      <c r="O593" s="40">
        <f t="shared" si="263"/>
        <v>146151285.98818186</v>
      </c>
      <c r="P593" s="37">
        <f t="shared" si="257"/>
        <v>296686571.66636521</v>
      </c>
      <c r="Q593" s="37">
        <f t="shared" si="250"/>
        <v>0</v>
      </c>
      <c r="R593" s="37">
        <f t="shared" si="250"/>
        <v>7.152557373046875E-7</v>
      </c>
      <c r="S593" s="37">
        <f t="shared" si="251"/>
        <v>1.0950186610029597E-8</v>
      </c>
      <c r="T593" s="37"/>
      <c r="U593" s="37"/>
      <c r="V593" s="37"/>
      <c r="W593" s="4"/>
      <c r="X593" s="20"/>
      <c r="Y593" s="38">
        <f t="shared" si="258"/>
        <v>-5.5900829897558415E-13</v>
      </c>
      <c r="Z593" s="38">
        <f t="shared" si="259"/>
        <v>3.1707193451214173E-12</v>
      </c>
      <c r="AA593" s="38">
        <f t="shared" si="260"/>
        <v>2.6117110461458329E-12</v>
      </c>
      <c r="AB593" s="39"/>
      <c r="AC593" s="38">
        <f t="shared" si="261"/>
        <v>2.6117110461458329E-12</v>
      </c>
      <c r="AD593" s="22"/>
      <c r="AF593" s="38">
        <f t="shared" si="252"/>
        <v>296686571.66636449</v>
      </c>
      <c r="AG593" s="38">
        <f t="shared" si="253"/>
        <v>7.152557373046875E-7</v>
      </c>
      <c r="AH593" s="104"/>
      <c r="AI593" s="104"/>
      <c r="AJ593" s="104"/>
      <c r="AK593" s="104"/>
    </row>
    <row r="594" spans="2:37" s="2" customFormat="1" ht="15" customHeight="1" x14ac:dyDescent="0.25">
      <c r="B594" s="32">
        <v>51775</v>
      </c>
      <c r="C594" s="33">
        <f t="shared" si="254"/>
        <v>2041</v>
      </c>
      <c r="D594" s="34">
        <f>'[1]IGP-DI'!C588</f>
        <v>0</v>
      </c>
      <c r="E594" s="35">
        <f t="shared" si="243"/>
        <v>1.0000000000000007</v>
      </c>
      <c r="F594" s="35">
        <f t="shared" si="255"/>
        <v>3453.5338571917277</v>
      </c>
      <c r="G594" s="67"/>
      <c r="H594" s="37"/>
      <c r="I594" s="37">
        <f t="shared" si="245"/>
        <v>-6.7520886659622192E-8</v>
      </c>
      <c r="J594" s="37">
        <f t="shared" si="244"/>
        <v>-2.3166649043560028E-7</v>
      </c>
      <c r="K594" s="37">
        <f t="shared" si="249"/>
        <v>-5.6267405549685157E-10</v>
      </c>
      <c r="L594" s="37">
        <f t="shared" si="249"/>
        <v>-1.9305540869633355E-9</v>
      </c>
      <c r="M594" s="37">
        <f t="shared" si="262"/>
        <v>146151285.98818192</v>
      </c>
      <c r="N594" s="37">
        <f t="shared" si="256"/>
        <v>296686571.66636449</v>
      </c>
      <c r="O594" s="40">
        <f t="shared" si="263"/>
        <v>146151285.98818186</v>
      </c>
      <c r="P594" s="37">
        <f t="shared" si="257"/>
        <v>296686571.66636521</v>
      </c>
      <c r="Q594" s="37">
        <f t="shared" si="250"/>
        <v>0</v>
      </c>
      <c r="R594" s="37">
        <f t="shared" si="250"/>
        <v>7.152557373046875E-7</v>
      </c>
      <c r="S594" s="37">
        <f t="shared" si="251"/>
        <v>1.0950186610029597E-8</v>
      </c>
      <c r="T594" s="37"/>
      <c r="U594" s="37"/>
      <c r="V594" s="37"/>
      <c r="W594" s="4"/>
      <c r="X594" s="20"/>
      <c r="Y594" s="38">
        <f t="shared" si="258"/>
        <v>-5.5900829897558415E-13</v>
      </c>
      <c r="Z594" s="38">
        <f t="shared" si="259"/>
        <v>3.1707193451214173E-12</v>
      </c>
      <c r="AA594" s="38">
        <f t="shared" si="260"/>
        <v>2.6117110461458329E-12</v>
      </c>
      <c r="AB594" s="39"/>
      <c r="AC594" s="38">
        <f t="shared" si="261"/>
        <v>2.6117110461458329E-12</v>
      </c>
      <c r="AD594" s="22"/>
      <c r="AF594" s="38">
        <f t="shared" si="252"/>
        <v>296686571.66636449</v>
      </c>
      <c r="AG594" s="38">
        <f t="shared" si="253"/>
        <v>7.152557373046875E-7</v>
      </c>
      <c r="AH594" s="104"/>
      <c r="AI594" s="104"/>
      <c r="AJ594" s="104"/>
      <c r="AK594" s="104"/>
    </row>
    <row r="595" spans="2:37" s="2" customFormat="1" ht="15" customHeight="1" x14ac:dyDescent="0.25">
      <c r="B595" s="32">
        <v>51806</v>
      </c>
      <c r="C595" s="33">
        <f t="shared" si="254"/>
        <v>2041</v>
      </c>
      <c r="D595" s="34">
        <f>'[1]IGP-DI'!C589</f>
        <v>0</v>
      </c>
      <c r="E595" s="35">
        <f t="shared" si="243"/>
        <v>1.0000000000000007</v>
      </c>
      <c r="F595" s="35">
        <f t="shared" si="255"/>
        <v>3453.5338571917277</v>
      </c>
      <c r="G595" s="67"/>
      <c r="H595" s="37"/>
      <c r="I595" s="37">
        <f t="shared" si="245"/>
        <v>-6.7520886659622192E-8</v>
      </c>
      <c r="J595" s="37">
        <f t="shared" si="244"/>
        <v>-2.3166649043560028E-7</v>
      </c>
      <c r="K595" s="37">
        <f t="shared" si="249"/>
        <v>-5.6267405549685157E-10</v>
      </c>
      <c r="L595" s="37">
        <f t="shared" si="249"/>
        <v>-1.9305540869633355E-9</v>
      </c>
      <c r="M595" s="37">
        <f t="shared" si="262"/>
        <v>146151285.98818192</v>
      </c>
      <c r="N595" s="37">
        <f t="shared" si="256"/>
        <v>296686571.66636449</v>
      </c>
      <c r="O595" s="40">
        <f t="shared" si="263"/>
        <v>146151285.98818186</v>
      </c>
      <c r="P595" s="37">
        <f t="shared" si="257"/>
        <v>296686571.66636521</v>
      </c>
      <c r="Q595" s="37">
        <f t="shared" si="250"/>
        <v>0</v>
      </c>
      <c r="R595" s="37">
        <f t="shared" si="250"/>
        <v>7.152557373046875E-7</v>
      </c>
      <c r="S595" s="37">
        <f t="shared" si="251"/>
        <v>1.0950186610029597E-8</v>
      </c>
      <c r="T595" s="37"/>
      <c r="U595" s="37"/>
      <c r="V595" s="37"/>
      <c r="W595" s="4"/>
      <c r="X595" s="20"/>
      <c r="Y595" s="38">
        <f t="shared" si="258"/>
        <v>-5.5900829897558415E-13</v>
      </c>
      <c r="Z595" s="38">
        <f t="shared" si="259"/>
        <v>3.1707193451214173E-12</v>
      </c>
      <c r="AA595" s="38">
        <f t="shared" si="260"/>
        <v>2.6117110461458329E-12</v>
      </c>
      <c r="AB595" s="39"/>
      <c r="AC595" s="38">
        <f t="shared" si="261"/>
        <v>2.6117110461458329E-12</v>
      </c>
      <c r="AD595" s="22"/>
      <c r="AF595" s="38">
        <f t="shared" si="252"/>
        <v>296686571.66636449</v>
      </c>
      <c r="AG595" s="38">
        <f t="shared" si="253"/>
        <v>7.152557373046875E-7</v>
      </c>
      <c r="AH595" s="104"/>
      <c r="AI595" s="104"/>
      <c r="AJ595" s="104"/>
      <c r="AK595" s="104"/>
    </row>
    <row r="596" spans="2:37" s="2" customFormat="1" ht="15" customHeight="1" x14ac:dyDescent="0.25">
      <c r="B596" s="41">
        <v>51836</v>
      </c>
      <c r="C596" s="33">
        <f t="shared" si="254"/>
        <v>2041</v>
      </c>
      <c r="D596" s="34">
        <f>'[1]IGP-DI'!C590</f>
        <v>0</v>
      </c>
      <c r="E596" s="43">
        <f t="shared" si="243"/>
        <v>1.0000000000000007</v>
      </c>
      <c r="F596" s="43">
        <f t="shared" si="255"/>
        <v>3453.5338571917277</v>
      </c>
      <c r="G596" s="44">
        <f t="shared" ref="G596" si="264">F596/F584-1</f>
        <v>0</v>
      </c>
      <c r="H596" s="37"/>
      <c r="I596" s="37">
        <f t="shared" si="245"/>
        <v>-6.7520886659622192E-8</v>
      </c>
      <c r="J596" s="40">
        <f t="shared" si="244"/>
        <v>-2.3166649043560028E-7</v>
      </c>
      <c r="K596" s="37">
        <f t="shared" si="249"/>
        <v>-5.6267405549685157E-10</v>
      </c>
      <c r="L596" s="40">
        <f t="shared" si="249"/>
        <v>-1.9305540869633355E-9</v>
      </c>
      <c r="M596" s="37">
        <f t="shared" si="262"/>
        <v>146151285.98818192</v>
      </c>
      <c r="N596" s="40">
        <f t="shared" si="256"/>
        <v>296686571.66636449</v>
      </c>
      <c r="O596" s="40">
        <f t="shared" si="263"/>
        <v>146151285.98818186</v>
      </c>
      <c r="P596" s="40">
        <f t="shared" si="257"/>
        <v>296686571.66636521</v>
      </c>
      <c r="Q596" s="37">
        <f t="shared" si="250"/>
        <v>0</v>
      </c>
      <c r="R596" s="40">
        <f t="shared" si="250"/>
        <v>7.152557373046875E-7</v>
      </c>
      <c r="S596" s="40">
        <f t="shared" si="251"/>
        <v>1.0950186610029597E-8</v>
      </c>
      <c r="T596" s="40">
        <f t="shared" ref="T596" si="265">SUM(S585:S596)</f>
        <v>1.3140223932035516E-7</v>
      </c>
      <c r="U596" s="40">
        <f>SUM(L585:L596)</f>
        <v>-2.3166649043560031E-8</v>
      </c>
      <c r="V596" s="40">
        <f t="shared" ref="V596" si="266">T596+U596</f>
        <v>1.0823559027679513E-7</v>
      </c>
      <c r="W596" s="4"/>
      <c r="X596" s="20"/>
      <c r="Y596" s="38">
        <f t="shared" si="258"/>
        <v>-5.5900829897558415E-13</v>
      </c>
      <c r="Z596" s="38">
        <f t="shared" si="259"/>
        <v>3.1707193451214173E-12</v>
      </c>
      <c r="AA596" s="38">
        <f t="shared" si="260"/>
        <v>2.6117110461458329E-12</v>
      </c>
      <c r="AB596" s="39"/>
      <c r="AC596" s="38">
        <f t="shared" si="261"/>
        <v>2.6117110461458329E-12</v>
      </c>
      <c r="AD596" s="22"/>
      <c r="AF596" s="38">
        <f t="shared" si="252"/>
        <v>296686571.66636449</v>
      </c>
      <c r="AG596" s="38">
        <f t="shared" si="253"/>
        <v>7.152557373046875E-7</v>
      </c>
      <c r="AH596" s="104"/>
      <c r="AI596" s="104"/>
      <c r="AJ596" s="104"/>
      <c r="AK596" s="104"/>
    </row>
    <row r="597" spans="2:37" s="2" customFormat="1" ht="15" customHeight="1" x14ac:dyDescent="0.25">
      <c r="B597" s="32">
        <v>51867</v>
      </c>
      <c r="C597" s="33">
        <f t="shared" si="254"/>
        <v>2042</v>
      </c>
      <c r="D597" s="34">
        <f>'[1]IGP-DI'!C591</f>
        <v>0</v>
      </c>
      <c r="E597" s="45">
        <f t="shared" si="243"/>
        <v>1.0000000000000007</v>
      </c>
      <c r="F597" s="45">
        <f t="shared" si="255"/>
        <v>3453.5338571917277</v>
      </c>
      <c r="G597" s="67"/>
      <c r="H597" s="46"/>
      <c r="I597" s="46">
        <f t="shared" si="245"/>
        <v>-6.7520886659622192E-8</v>
      </c>
      <c r="J597" s="46">
        <f t="shared" si="244"/>
        <v>-2.3166649043560028E-7</v>
      </c>
      <c r="K597" s="46">
        <f t="shared" si="249"/>
        <v>-5.6267405549685157E-10</v>
      </c>
      <c r="L597" s="46">
        <f t="shared" si="249"/>
        <v>-1.9305540869633355E-9</v>
      </c>
      <c r="M597" s="46">
        <f t="shared" si="262"/>
        <v>146151285.98818192</v>
      </c>
      <c r="N597" s="46">
        <f t="shared" si="256"/>
        <v>296686571.66636449</v>
      </c>
      <c r="O597" s="47">
        <f t="shared" si="263"/>
        <v>146151285.98818186</v>
      </c>
      <c r="P597" s="46">
        <f t="shared" si="257"/>
        <v>296686571.66636521</v>
      </c>
      <c r="Q597" s="46">
        <f t="shared" si="250"/>
        <v>0</v>
      </c>
      <c r="R597" s="46">
        <f t="shared" si="250"/>
        <v>7.152557373046875E-7</v>
      </c>
      <c r="S597" s="46">
        <f t="shared" si="251"/>
        <v>1.0950186610029597E-8</v>
      </c>
      <c r="T597" s="46"/>
      <c r="U597" s="46"/>
      <c r="V597" s="46"/>
      <c r="W597" s="4"/>
      <c r="X597" s="20"/>
      <c r="Y597" s="38">
        <f t="shared" si="258"/>
        <v>-5.5900829897558415E-13</v>
      </c>
      <c r="Z597" s="38">
        <f t="shared" si="259"/>
        <v>3.1707193451214173E-12</v>
      </c>
      <c r="AA597" s="38">
        <f t="shared" si="260"/>
        <v>2.6117110461458329E-12</v>
      </c>
      <c r="AB597" s="39"/>
      <c r="AC597" s="38">
        <f t="shared" si="261"/>
        <v>2.6117110461458329E-12</v>
      </c>
      <c r="AD597" s="22"/>
      <c r="AF597" s="38">
        <f t="shared" si="252"/>
        <v>296686571.66636449</v>
      </c>
      <c r="AG597" s="38">
        <f t="shared" si="253"/>
        <v>7.152557373046875E-7</v>
      </c>
      <c r="AH597" s="104"/>
      <c r="AI597" s="104"/>
      <c r="AJ597" s="104"/>
      <c r="AK597" s="104"/>
    </row>
    <row r="598" spans="2:37" s="2" customFormat="1" ht="15" customHeight="1" x14ac:dyDescent="0.25">
      <c r="B598" s="32">
        <v>51898</v>
      </c>
      <c r="C598" s="33">
        <f t="shared" si="254"/>
        <v>2042</v>
      </c>
      <c r="D598" s="34">
        <f>'[1]IGP-DI'!C592</f>
        <v>0</v>
      </c>
      <c r="E598" s="45">
        <f t="shared" si="243"/>
        <v>1.0000000000000007</v>
      </c>
      <c r="F598" s="45">
        <f t="shared" si="255"/>
        <v>3453.5338571917277</v>
      </c>
      <c r="G598" s="67"/>
      <c r="H598" s="46"/>
      <c r="I598" s="46">
        <f t="shared" si="245"/>
        <v>-6.7520886659622192E-8</v>
      </c>
      <c r="J598" s="46">
        <f t="shared" si="244"/>
        <v>-2.3166649043560028E-7</v>
      </c>
      <c r="K598" s="46">
        <f t="shared" si="249"/>
        <v>-5.6267405549685157E-10</v>
      </c>
      <c r="L598" s="46">
        <f t="shared" si="249"/>
        <v>-1.9305540869633355E-9</v>
      </c>
      <c r="M598" s="46">
        <f t="shared" si="262"/>
        <v>146151285.98818192</v>
      </c>
      <c r="N598" s="46">
        <f t="shared" si="256"/>
        <v>296686571.66636449</v>
      </c>
      <c r="O598" s="47">
        <f t="shared" si="263"/>
        <v>146151285.98818186</v>
      </c>
      <c r="P598" s="46">
        <f t="shared" si="257"/>
        <v>296686571.66636521</v>
      </c>
      <c r="Q598" s="46">
        <f t="shared" si="250"/>
        <v>0</v>
      </c>
      <c r="R598" s="46">
        <f t="shared" si="250"/>
        <v>7.152557373046875E-7</v>
      </c>
      <c r="S598" s="46">
        <f t="shared" si="251"/>
        <v>1.0950186610029597E-8</v>
      </c>
      <c r="T598" s="46"/>
      <c r="U598" s="46"/>
      <c r="V598" s="46"/>
      <c r="W598" s="4"/>
      <c r="X598" s="20"/>
      <c r="Y598" s="38">
        <f t="shared" si="258"/>
        <v>-5.5900829897558415E-13</v>
      </c>
      <c r="Z598" s="38">
        <f t="shared" si="259"/>
        <v>3.1707193451214173E-12</v>
      </c>
      <c r="AA598" s="38">
        <f t="shared" si="260"/>
        <v>2.6117110461458329E-12</v>
      </c>
      <c r="AB598" s="39"/>
      <c r="AC598" s="38">
        <f t="shared" si="261"/>
        <v>2.6117110461458329E-12</v>
      </c>
      <c r="AD598" s="22"/>
      <c r="AF598" s="38">
        <f t="shared" si="252"/>
        <v>296686571.66636449</v>
      </c>
      <c r="AG598" s="38">
        <f t="shared" si="253"/>
        <v>7.152557373046875E-7</v>
      </c>
      <c r="AH598" s="104"/>
      <c r="AI598" s="104"/>
      <c r="AJ598" s="104"/>
      <c r="AK598" s="104"/>
    </row>
    <row r="599" spans="2:37" s="2" customFormat="1" ht="15" customHeight="1" x14ac:dyDescent="0.25">
      <c r="B599" s="32">
        <v>51926</v>
      </c>
      <c r="C599" s="33">
        <f t="shared" si="254"/>
        <v>2042</v>
      </c>
      <c r="D599" s="34">
        <f>'[1]IGP-DI'!C593</f>
        <v>0</v>
      </c>
      <c r="E599" s="45">
        <f t="shared" si="243"/>
        <v>1.0000000000000007</v>
      </c>
      <c r="F599" s="45">
        <f t="shared" si="255"/>
        <v>3453.5338571917277</v>
      </c>
      <c r="G599" s="67"/>
      <c r="H599" s="46"/>
      <c r="I599" s="46">
        <f t="shared" si="245"/>
        <v>-6.7520886659622192E-8</v>
      </c>
      <c r="J599" s="46">
        <f t="shared" si="244"/>
        <v>-2.3166649043560028E-7</v>
      </c>
      <c r="K599" s="46">
        <f t="shared" si="249"/>
        <v>-5.6267405549685157E-10</v>
      </c>
      <c r="L599" s="46">
        <f t="shared" si="249"/>
        <v>-1.9305540869633355E-9</v>
      </c>
      <c r="M599" s="46">
        <f t="shared" si="262"/>
        <v>146151285.98818192</v>
      </c>
      <c r="N599" s="46">
        <f t="shared" si="256"/>
        <v>296686571.66636449</v>
      </c>
      <c r="O599" s="47">
        <f t="shared" si="263"/>
        <v>146151285.98818186</v>
      </c>
      <c r="P599" s="46">
        <f t="shared" si="257"/>
        <v>296686571.66636521</v>
      </c>
      <c r="Q599" s="46">
        <f t="shared" si="250"/>
        <v>0</v>
      </c>
      <c r="R599" s="46">
        <f t="shared" si="250"/>
        <v>7.152557373046875E-7</v>
      </c>
      <c r="S599" s="46">
        <f t="shared" si="251"/>
        <v>1.0950186610029597E-8</v>
      </c>
      <c r="T599" s="46"/>
      <c r="U599" s="46"/>
      <c r="V599" s="46"/>
      <c r="W599" s="4"/>
      <c r="X599" s="20"/>
      <c r="Y599" s="38">
        <f t="shared" si="258"/>
        <v>-5.5900829897558415E-13</v>
      </c>
      <c r="Z599" s="38">
        <f t="shared" si="259"/>
        <v>3.1707193451214173E-12</v>
      </c>
      <c r="AA599" s="38">
        <f t="shared" si="260"/>
        <v>2.6117110461458329E-12</v>
      </c>
      <c r="AB599" s="39"/>
      <c r="AC599" s="38">
        <f t="shared" si="261"/>
        <v>2.6117110461458329E-12</v>
      </c>
      <c r="AD599" s="22"/>
      <c r="AF599" s="38">
        <f t="shared" si="252"/>
        <v>296686571.66636449</v>
      </c>
      <c r="AG599" s="38">
        <f t="shared" si="253"/>
        <v>7.152557373046875E-7</v>
      </c>
      <c r="AH599" s="104"/>
      <c r="AI599" s="104"/>
      <c r="AJ599" s="104"/>
      <c r="AK599" s="104"/>
    </row>
    <row r="600" spans="2:37" s="2" customFormat="1" ht="15" customHeight="1" x14ac:dyDescent="0.25">
      <c r="B600" s="32">
        <v>51957</v>
      </c>
      <c r="C600" s="33">
        <f t="shared" si="254"/>
        <v>2042</v>
      </c>
      <c r="D600" s="34">
        <f>'[1]IGP-DI'!C594</f>
        <v>0</v>
      </c>
      <c r="E600" s="45">
        <f t="shared" si="243"/>
        <v>1.0000000000000007</v>
      </c>
      <c r="F600" s="45">
        <f t="shared" si="255"/>
        <v>3453.5338571917277</v>
      </c>
      <c r="G600" s="67"/>
      <c r="H600" s="46"/>
      <c r="I600" s="46">
        <f t="shared" si="245"/>
        <v>-6.7520886659622192E-8</v>
      </c>
      <c r="J600" s="46">
        <f t="shared" si="244"/>
        <v>-2.3166649043560028E-7</v>
      </c>
      <c r="K600" s="46">
        <f t="shared" si="249"/>
        <v>-5.6267405549685157E-10</v>
      </c>
      <c r="L600" s="46">
        <f t="shared" si="249"/>
        <v>-1.9305540869633355E-9</v>
      </c>
      <c r="M600" s="46">
        <f t="shared" si="262"/>
        <v>146151285.98818192</v>
      </c>
      <c r="N600" s="46">
        <f t="shared" si="256"/>
        <v>296686571.66636449</v>
      </c>
      <c r="O600" s="47">
        <f t="shared" si="263"/>
        <v>146151285.98818186</v>
      </c>
      <c r="P600" s="46">
        <f t="shared" si="257"/>
        <v>296686571.66636521</v>
      </c>
      <c r="Q600" s="46">
        <f t="shared" si="250"/>
        <v>0</v>
      </c>
      <c r="R600" s="46">
        <f t="shared" si="250"/>
        <v>7.152557373046875E-7</v>
      </c>
      <c r="S600" s="46">
        <f t="shared" si="251"/>
        <v>1.0950186610029597E-8</v>
      </c>
      <c r="T600" s="46"/>
      <c r="U600" s="46"/>
      <c r="V600" s="46"/>
      <c r="W600" s="4"/>
      <c r="X600" s="20"/>
      <c r="Y600" s="38">
        <f t="shared" si="258"/>
        <v>-5.5900829897558415E-13</v>
      </c>
      <c r="Z600" s="38">
        <f t="shared" si="259"/>
        <v>3.1707193451214173E-12</v>
      </c>
      <c r="AA600" s="38">
        <f t="shared" si="260"/>
        <v>2.6117110461458329E-12</v>
      </c>
      <c r="AB600" s="39"/>
      <c r="AC600" s="38">
        <f t="shared" si="261"/>
        <v>2.6117110461458329E-12</v>
      </c>
      <c r="AD600" s="22"/>
      <c r="AF600" s="38">
        <f t="shared" si="252"/>
        <v>296686571.66636449</v>
      </c>
      <c r="AG600" s="38">
        <f t="shared" si="253"/>
        <v>7.152557373046875E-7</v>
      </c>
      <c r="AH600" s="104"/>
      <c r="AI600" s="104"/>
      <c r="AJ600" s="104"/>
      <c r="AK600" s="104"/>
    </row>
    <row r="601" spans="2:37" s="2" customFormat="1" ht="15" customHeight="1" x14ac:dyDescent="0.25">
      <c r="B601" s="32">
        <v>51987</v>
      </c>
      <c r="C601" s="33">
        <f t="shared" si="254"/>
        <v>2042</v>
      </c>
      <c r="D601" s="34">
        <f>'[1]IGP-DI'!C595</f>
        <v>0</v>
      </c>
      <c r="E601" s="45">
        <f t="shared" si="243"/>
        <v>1.0000000000000007</v>
      </c>
      <c r="F601" s="45">
        <f t="shared" si="255"/>
        <v>3453.5338571917277</v>
      </c>
      <c r="G601" s="67"/>
      <c r="H601" s="46"/>
      <c r="I601" s="46">
        <f t="shared" si="245"/>
        <v>-6.7520886659622192E-8</v>
      </c>
      <c r="J601" s="46">
        <f t="shared" si="244"/>
        <v>-2.3166649043560028E-7</v>
      </c>
      <c r="K601" s="46">
        <f t="shared" si="249"/>
        <v>-5.6267405549685157E-10</v>
      </c>
      <c r="L601" s="46">
        <f t="shared" si="249"/>
        <v>-1.9305540869633355E-9</v>
      </c>
      <c r="M601" s="46">
        <f t="shared" si="262"/>
        <v>146151285.98818192</v>
      </c>
      <c r="N601" s="46">
        <f t="shared" si="256"/>
        <v>296686571.66636449</v>
      </c>
      <c r="O601" s="47">
        <f t="shared" si="263"/>
        <v>146151285.98818186</v>
      </c>
      <c r="P601" s="46">
        <f t="shared" si="257"/>
        <v>296686571.66636521</v>
      </c>
      <c r="Q601" s="46">
        <f t="shared" si="250"/>
        <v>0</v>
      </c>
      <c r="R601" s="46">
        <f t="shared" si="250"/>
        <v>7.152557373046875E-7</v>
      </c>
      <c r="S601" s="46">
        <f t="shared" si="251"/>
        <v>1.0950186610029597E-8</v>
      </c>
      <c r="T601" s="46"/>
      <c r="U601" s="46"/>
      <c r="V601" s="46"/>
      <c r="W601" s="4"/>
      <c r="X601" s="20"/>
      <c r="Y601" s="38">
        <f t="shared" si="258"/>
        <v>-5.5900829897558415E-13</v>
      </c>
      <c r="Z601" s="38">
        <f t="shared" si="259"/>
        <v>3.1707193451214173E-12</v>
      </c>
      <c r="AA601" s="38">
        <f t="shared" si="260"/>
        <v>2.6117110461458329E-12</v>
      </c>
      <c r="AB601" s="39"/>
      <c r="AC601" s="38">
        <f t="shared" si="261"/>
        <v>2.6117110461458329E-12</v>
      </c>
      <c r="AD601" s="22"/>
      <c r="AF601" s="38">
        <f t="shared" si="252"/>
        <v>296686571.66636449</v>
      </c>
      <c r="AG601" s="38">
        <f t="shared" si="253"/>
        <v>7.152557373046875E-7</v>
      </c>
      <c r="AH601" s="104"/>
      <c r="AI601" s="104"/>
      <c r="AJ601" s="104"/>
      <c r="AK601" s="104"/>
    </row>
    <row r="602" spans="2:37" s="2" customFormat="1" ht="15" customHeight="1" x14ac:dyDescent="0.25">
      <c r="B602" s="32">
        <v>52018</v>
      </c>
      <c r="C602" s="33">
        <f t="shared" si="254"/>
        <v>2042</v>
      </c>
      <c r="D602" s="34">
        <f>'[1]IGP-DI'!C596</f>
        <v>0</v>
      </c>
      <c r="E602" s="45">
        <f t="shared" si="243"/>
        <v>1.0000000000000007</v>
      </c>
      <c r="F602" s="45">
        <f t="shared" si="255"/>
        <v>3453.5338571917277</v>
      </c>
      <c r="G602" s="67"/>
      <c r="H602" s="46"/>
      <c r="I602" s="46">
        <f t="shared" si="245"/>
        <v>-6.7520886659622192E-8</v>
      </c>
      <c r="J602" s="46">
        <f t="shared" si="244"/>
        <v>-2.3166649043560028E-7</v>
      </c>
      <c r="K602" s="46">
        <f t="shared" si="249"/>
        <v>-5.6267405549685157E-10</v>
      </c>
      <c r="L602" s="46">
        <f t="shared" si="249"/>
        <v>-1.9305540869633355E-9</v>
      </c>
      <c r="M602" s="46">
        <f t="shared" si="262"/>
        <v>146151285.98818192</v>
      </c>
      <c r="N602" s="46">
        <f t="shared" si="256"/>
        <v>296686571.66636449</v>
      </c>
      <c r="O602" s="47">
        <f t="shared" si="263"/>
        <v>146151285.98818186</v>
      </c>
      <c r="P602" s="46">
        <f t="shared" si="257"/>
        <v>296686571.66636521</v>
      </c>
      <c r="Q602" s="46">
        <f t="shared" si="250"/>
        <v>0</v>
      </c>
      <c r="R602" s="46">
        <f t="shared" si="250"/>
        <v>7.152557373046875E-7</v>
      </c>
      <c r="S602" s="46">
        <f t="shared" si="251"/>
        <v>1.0950186610029597E-8</v>
      </c>
      <c r="T602" s="46"/>
      <c r="U602" s="46"/>
      <c r="V602" s="46"/>
      <c r="W602" s="4"/>
      <c r="X602" s="20"/>
      <c r="Y602" s="38">
        <f t="shared" si="258"/>
        <v>-5.5900829897558415E-13</v>
      </c>
      <c r="Z602" s="38">
        <f t="shared" si="259"/>
        <v>3.1707193451214173E-12</v>
      </c>
      <c r="AA602" s="38">
        <f t="shared" si="260"/>
        <v>2.6117110461458329E-12</v>
      </c>
      <c r="AB602" s="39"/>
      <c r="AC602" s="38">
        <f t="shared" si="261"/>
        <v>2.6117110461458329E-12</v>
      </c>
      <c r="AD602" s="22"/>
      <c r="AF602" s="38">
        <f t="shared" si="252"/>
        <v>296686571.66636449</v>
      </c>
      <c r="AG602" s="38">
        <f t="shared" si="253"/>
        <v>7.152557373046875E-7</v>
      </c>
      <c r="AH602" s="104"/>
      <c r="AI602" s="104"/>
      <c r="AJ602" s="104"/>
      <c r="AK602" s="104"/>
    </row>
    <row r="603" spans="2:37" s="2" customFormat="1" ht="15" customHeight="1" x14ac:dyDescent="0.25">
      <c r="B603" s="32">
        <v>52048</v>
      </c>
      <c r="C603" s="33">
        <f t="shared" si="254"/>
        <v>2042</v>
      </c>
      <c r="D603" s="34">
        <f>'[1]IGP-DI'!C597</f>
        <v>0</v>
      </c>
      <c r="E603" s="45">
        <f t="shared" si="243"/>
        <v>1.0000000000000007</v>
      </c>
      <c r="F603" s="45">
        <f t="shared" si="255"/>
        <v>3453.5338571917277</v>
      </c>
      <c r="G603" s="67"/>
      <c r="H603" s="46"/>
      <c r="I603" s="46">
        <f t="shared" si="245"/>
        <v>-6.7520886659622192E-8</v>
      </c>
      <c r="J603" s="46">
        <f t="shared" si="244"/>
        <v>-2.3166649043560028E-7</v>
      </c>
      <c r="K603" s="46">
        <f t="shared" si="249"/>
        <v>-5.6267405549685157E-10</v>
      </c>
      <c r="L603" s="46">
        <f t="shared" si="249"/>
        <v>-1.9305540869633355E-9</v>
      </c>
      <c r="M603" s="46">
        <f t="shared" si="262"/>
        <v>146151285.98818192</v>
      </c>
      <c r="N603" s="46">
        <f t="shared" si="256"/>
        <v>296686571.66636449</v>
      </c>
      <c r="O603" s="47">
        <f t="shared" si="263"/>
        <v>146151285.98818186</v>
      </c>
      <c r="P603" s="46">
        <f t="shared" si="257"/>
        <v>296686571.66636521</v>
      </c>
      <c r="Q603" s="46">
        <f t="shared" si="250"/>
        <v>0</v>
      </c>
      <c r="R603" s="46">
        <f t="shared" si="250"/>
        <v>7.152557373046875E-7</v>
      </c>
      <c r="S603" s="46">
        <f t="shared" si="251"/>
        <v>1.0950186610029597E-8</v>
      </c>
      <c r="T603" s="46"/>
      <c r="U603" s="46"/>
      <c r="V603" s="46"/>
      <c r="W603" s="4"/>
      <c r="X603" s="20"/>
      <c r="Y603" s="38">
        <f t="shared" si="258"/>
        <v>-5.5900829897558415E-13</v>
      </c>
      <c r="Z603" s="38">
        <f t="shared" si="259"/>
        <v>3.1707193451214173E-12</v>
      </c>
      <c r="AA603" s="38">
        <f t="shared" si="260"/>
        <v>2.6117110461458329E-12</v>
      </c>
      <c r="AB603" s="39"/>
      <c r="AC603" s="38">
        <f t="shared" si="261"/>
        <v>2.6117110461458329E-12</v>
      </c>
      <c r="AD603" s="22"/>
      <c r="AF603" s="38">
        <f t="shared" si="252"/>
        <v>296686571.66636449</v>
      </c>
      <c r="AG603" s="38">
        <f t="shared" si="253"/>
        <v>7.152557373046875E-7</v>
      </c>
      <c r="AH603" s="104"/>
      <c r="AI603" s="104"/>
      <c r="AJ603" s="104"/>
      <c r="AK603" s="104"/>
    </row>
    <row r="604" spans="2:37" s="2" customFormat="1" ht="15" customHeight="1" x14ac:dyDescent="0.25">
      <c r="B604" s="32">
        <v>52079</v>
      </c>
      <c r="C604" s="33">
        <f t="shared" si="254"/>
        <v>2042</v>
      </c>
      <c r="D604" s="34">
        <f>'[1]IGP-DI'!C598</f>
        <v>0</v>
      </c>
      <c r="E604" s="45">
        <f t="shared" si="243"/>
        <v>1.0000000000000007</v>
      </c>
      <c r="F604" s="45">
        <f t="shared" si="255"/>
        <v>3453.5338571917277</v>
      </c>
      <c r="G604" s="67"/>
      <c r="H604" s="46"/>
      <c r="I604" s="46">
        <f t="shared" si="245"/>
        <v>-6.7520886659622192E-8</v>
      </c>
      <c r="J604" s="46">
        <f t="shared" si="244"/>
        <v>-2.3166649043560028E-7</v>
      </c>
      <c r="K604" s="46">
        <f t="shared" si="249"/>
        <v>-5.6267405549685157E-10</v>
      </c>
      <c r="L604" s="46">
        <f t="shared" si="249"/>
        <v>-1.9305540869633355E-9</v>
      </c>
      <c r="M604" s="46">
        <f t="shared" si="262"/>
        <v>146151285.98818192</v>
      </c>
      <c r="N604" s="46">
        <f t="shared" si="256"/>
        <v>296686571.66636449</v>
      </c>
      <c r="O604" s="47">
        <f t="shared" si="263"/>
        <v>146151285.98818186</v>
      </c>
      <c r="P604" s="46">
        <f t="shared" si="257"/>
        <v>296686571.66636521</v>
      </c>
      <c r="Q604" s="46">
        <f t="shared" si="250"/>
        <v>0</v>
      </c>
      <c r="R604" s="46">
        <f t="shared" si="250"/>
        <v>7.152557373046875E-7</v>
      </c>
      <c r="S604" s="46">
        <f t="shared" si="251"/>
        <v>1.0950186610029597E-8</v>
      </c>
      <c r="T604" s="46"/>
      <c r="U604" s="46"/>
      <c r="V604" s="46"/>
      <c r="W604" s="4"/>
      <c r="X604" s="20"/>
      <c r="Y604" s="38">
        <f t="shared" si="258"/>
        <v>-5.5900829897558415E-13</v>
      </c>
      <c r="Z604" s="38">
        <f t="shared" si="259"/>
        <v>3.1707193451214173E-12</v>
      </c>
      <c r="AA604" s="38">
        <f t="shared" si="260"/>
        <v>2.6117110461458329E-12</v>
      </c>
      <c r="AB604" s="39"/>
      <c r="AC604" s="38">
        <f t="shared" si="261"/>
        <v>2.6117110461458329E-12</v>
      </c>
      <c r="AD604" s="22"/>
      <c r="AF604" s="38">
        <f t="shared" si="252"/>
        <v>296686571.66636449</v>
      </c>
      <c r="AG604" s="38">
        <f t="shared" si="253"/>
        <v>7.152557373046875E-7</v>
      </c>
      <c r="AH604" s="104"/>
      <c r="AI604" s="104"/>
      <c r="AJ604" s="104"/>
      <c r="AK604" s="104"/>
    </row>
    <row r="605" spans="2:37" s="2" customFormat="1" ht="15" customHeight="1" x14ac:dyDescent="0.25">
      <c r="B605" s="32">
        <v>52110</v>
      </c>
      <c r="C605" s="33">
        <f t="shared" si="254"/>
        <v>2042</v>
      </c>
      <c r="D605" s="34">
        <f>'[1]IGP-DI'!C599</f>
        <v>0</v>
      </c>
      <c r="E605" s="45">
        <f t="shared" si="243"/>
        <v>1.0000000000000007</v>
      </c>
      <c r="F605" s="45">
        <f t="shared" si="255"/>
        <v>3453.5338571917277</v>
      </c>
      <c r="G605" s="67"/>
      <c r="H605" s="46"/>
      <c r="I605" s="46">
        <f t="shared" si="245"/>
        <v>-6.7520886659622192E-8</v>
      </c>
      <c r="J605" s="46">
        <f t="shared" si="244"/>
        <v>-2.3166649043560028E-7</v>
      </c>
      <c r="K605" s="46">
        <f t="shared" si="249"/>
        <v>-5.6267405549685157E-10</v>
      </c>
      <c r="L605" s="46">
        <f t="shared" si="249"/>
        <v>-1.9305540869633355E-9</v>
      </c>
      <c r="M605" s="46">
        <f t="shared" si="262"/>
        <v>146151285.98818192</v>
      </c>
      <c r="N605" s="46">
        <f t="shared" si="256"/>
        <v>296686571.66636449</v>
      </c>
      <c r="O605" s="47">
        <f t="shared" si="263"/>
        <v>146151285.98818186</v>
      </c>
      <c r="P605" s="46">
        <f t="shared" si="257"/>
        <v>296686571.66636521</v>
      </c>
      <c r="Q605" s="46">
        <f t="shared" si="250"/>
        <v>0</v>
      </c>
      <c r="R605" s="46">
        <f t="shared" si="250"/>
        <v>7.152557373046875E-7</v>
      </c>
      <c r="S605" s="46">
        <f t="shared" si="251"/>
        <v>1.0950186610029597E-8</v>
      </c>
      <c r="T605" s="46"/>
      <c r="U605" s="46"/>
      <c r="V605" s="46"/>
      <c r="W605" s="4"/>
      <c r="X605" s="20"/>
      <c r="Y605" s="38">
        <f t="shared" si="258"/>
        <v>-5.5900829897558415E-13</v>
      </c>
      <c r="Z605" s="38">
        <f t="shared" si="259"/>
        <v>3.1707193451214173E-12</v>
      </c>
      <c r="AA605" s="38">
        <f t="shared" si="260"/>
        <v>2.6117110461458329E-12</v>
      </c>
      <c r="AB605" s="39"/>
      <c r="AC605" s="38">
        <f t="shared" si="261"/>
        <v>2.6117110461458329E-12</v>
      </c>
      <c r="AD605" s="22"/>
      <c r="AF605" s="38">
        <f t="shared" si="252"/>
        <v>296686571.66636449</v>
      </c>
      <c r="AG605" s="38">
        <f t="shared" si="253"/>
        <v>7.152557373046875E-7</v>
      </c>
      <c r="AH605" s="104"/>
      <c r="AI605" s="104"/>
      <c r="AJ605" s="104"/>
      <c r="AK605" s="104"/>
    </row>
    <row r="606" spans="2:37" s="2" customFormat="1" ht="15" customHeight="1" x14ac:dyDescent="0.25">
      <c r="B606" s="32">
        <v>52140</v>
      </c>
      <c r="C606" s="33">
        <f t="shared" si="254"/>
        <v>2042</v>
      </c>
      <c r="D606" s="34">
        <f>'[1]IGP-DI'!C600</f>
        <v>0</v>
      </c>
      <c r="E606" s="45">
        <f t="shared" si="243"/>
        <v>1.0000000000000007</v>
      </c>
      <c r="F606" s="45">
        <f t="shared" si="255"/>
        <v>3453.5338571917277</v>
      </c>
      <c r="G606" s="67"/>
      <c r="H606" s="46"/>
      <c r="I606" s="46">
        <f t="shared" si="245"/>
        <v>-6.7520886659622192E-8</v>
      </c>
      <c r="J606" s="46">
        <f t="shared" si="244"/>
        <v>-2.3166649043560028E-7</v>
      </c>
      <c r="K606" s="46">
        <f t="shared" si="249"/>
        <v>-5.6267405549685157E-10</v>
      </c>
      <c r="L606" s="46">
        <f t="shared" si="249"/>
        <v>-1.9305540869633355E-9</v>
      </c>
      <c r="M606" s="46">
        <f t="shared" si="262"/>
        <v>146151285.98818192</v>
      </c>
      <c r="N606" s="46">
        <f t="shared" si="256"/>
        <v>296686571.66636449</v>
      </c>
      <c r="O606" s="47">
        <f t="shared" si="263"/>
        <v>146151285.98818186</v>
      </c>
      <c r="P606" s="46">
        <f t="shared" si="257"/>
        <v>296686571.66636521</v>
      </c>
      <c r="Q606" s="46">
        <f t="shared" si="250"/>
        <v>0</v>
      </c>
      <c r="R606" s="46">
        <f t="shared" si="250"/>
        <v>7.152557373046875E-7</v>
      </c>
      <c r="S606" s="46">
        <f t="shared" si="251"/>
        <v>1.0950186610029597E-8</v>
      </c>
      <c r="T606" s="46"/>
      <c r="U606" s="46"/>
      <c r="V606" s="46"/>
      <c r="W606" s="4"/>
      <c r="X606" s="20"/>
      <c r="Y606" s="38">
        <f t="shared" si="258"/>
        <v>-5.5900829897558415E-13</v>
      </c>
      <c r="Z606" s="38">
        <f t="shared" si="259"/>
        <v>3.1707193451214173E-12</v>
      </c>
      <c r="AA606" s="38">
        <f t="shared" si="260"/>
        <v>2.6117110461458329E-12</v>
      </c>
      <c r="AB606" s="39"/>
      <c r="AC606" s="38">
        <f t="shared" si="261"/>
        <v>2.6117110461458329E-12</v>
      </c>
      <c r="AD606" s="22"/>
      <c r="AF606" s="38">
        <f t="shared" si="252"/>
        <v>296686571.66636449</v>
      </c>
      <c r="AG606" s="38">
        <f t="shared" si="253"/>
        <v>7.152557373046875E-7</v>
      </c>
      <c r="AH606" s="104"/>
      <c r="AI606" s="104"/>
      <c r="AJ606" s="104"/>
      <c r="AK606" s="104"/>
    </row>
    <row r="607" spans="2:37" s="2" customFormat="1" ht="15" customHeight="1" x14ac:dyDescent="0.25">
      <c r="B607" s="32">
        <v>52171</v>
      </c>
      <c r="C607" s="33">
        <f t="shared" si="254"/>
        <v>2042</v>
      </c>
      <c r="D607" s="34">
        <f>'[1]IGP-DI'!C601</f>
        <v>0</v>
      </c>
      <c r="E607" s="45">
        <f t="shared" si="243"/>
        <v>1.0000000000000007</v>
      </c>
      <c r="F607" s="45">
        <f t="shared" si="255"/>
        <v>3453.5338571917277</v>
      </c>
      <c r="G607" s="67"/>
      <c r="H607" s="46"/>
      <c r="I607" s="46">
        <f t="shared" si="245"/>
        <v>-6.7520886659622192E-8</v>
      </c>
      <c r="J607" s="46">
        <f t="shared" si="244"/>
        <v>-2.3166649043560028E-7</v>
      </c>
      <c r="K607" s="46">
        <f t="shared" si="249"/>
        <v>-5.6267405549685157E-10</v>
      </c>
      <c r="L607" s="46">
        <f t="shared" si="249"/>
        <v>-1.9305540869633355E-9</v>
      </c>
      <c r="M607" s="46">
        <f t="shared" si="262"/>
        <v>146151285.98818192</v>
      </c>
      <c r="N607" s="46">
        <f t="shared" si="256"/>
        <v>296686571.66636449</v>
      </c>
      <c r="O607" s="47">
        <f t="shared" si="263"/>
        <v>146151285.98818186</v>
      </c>
      <c r="P607" s="46">
        <f t="shared" si="257"/>
        <v>296686571.66636521</v>
      </c>
      <c r="Q607" s="46">
        <f t="shared" si="250"/>
        <v>0</v>
      </c>
      <c r="R607" s="46">
        <f t="shared" si="250"/>
        <v>7.152557373046875E-7</v>
      </c>
      <c r="S607" s="46">
        <f t="shared" si="251"/>
        <v>1.0950186610029597E-8</v>
      </c>
      <c r="T607" s="46"/>
      <c r="U607" s="46"/>
      <c r="V607" s="46"/>
      <c r="W607" s="4"/>
      <c r="X607" s="20"/>
      <c r="Y607" s="38">
        <f t="shared" si="258"/>
        <v>-5.5900829897558415E-13</v>
      </c>
      <c r="Z607" s="38">
        <f t="shared" si="259"/>
        <v>3.1707193451214173E-12</v>
      </c>
      <c r="AA607" s="38">
        <f t="shared" si="260"/>
        <v>2.6117110461458329E-12</v>
      </c>
      <c r="AB607" s="39"/>
      <c r="AC607" s="38">
        <f t="shared" si="261"/>
        <v>2.6117110461458329E-12</v>
      </c>
      <c r="AD607" s="22"/>
      <c r="AF607" s="38">
        <f t="shared" si="252"/>
        <v>296686571.66636449</v>
      </c>
      <c r="AG607" s="38">
        <f t="shared" si="253"/>
        <v>7.152557373046875E-7</v>
      </c>
      <c r="AH607" s="104"/>
      <c r="AI607" s="104"/>
      <c r="AJ607" s="104"/>
      <c r="AK607" s="104"/>
    </row>
    <row r="608" spans="2:37" s="2" customFormat="1" ht="15" customHeight="1" x14ac:dyDescent="0.25">
      <c r="B608" s="41">
        <v>52201</v>
      </c>
      <c r="C608" s="33">
        <f t="shared" si="254"/>
        <v>2042</v>
      </c>
      <c r="D608" s="34">
        <f>'[1]IGP-DI'!C602</f>
        <v>0</v>
      </c>
      <c r="E608" s="48">
        <f t="shared" si="243"/>
        <v>1.0000000000000007</v>
      </c>
      <c r="F608" s="48">
        <f t="shared" si="255"/>
        <v>3453.5338571917277</v>
      </c>
      <c r="G608" s="44">
        <f t="shared" ref="G608" si="267">F608/F596-1</f>
        <v>0</v>
      </c>
      <c r="H608" s="46"/>
      <c r="I608" s="46">
        <f t="shared" si="245"/>
        <v>-6.7520886659622192E-8</v>
      </c>
      <c r="J608" s="47">
        <f t="shared" si="244"/>
        <v>-2.3166649043560028E-7</v>
      </c>
      <c r="K608" s="46">
        <f t="shared" si="249"/>
        <v>-5.6267405549685157E-10</v>
      </c>
      <c r="L608" s="47">
        <f t="shared" si="249"/>
        <v>-1.9305540869633355E-9</v>
      </c>
      <c r="M608" s="46">
        <f t="shared" si="262"/>
        <v>146151285.98818192</v>
      </c>
      <c r="N608" s="47">
        <f t="shared" si="256"/>
        <v>296686571.66636449</v>
      </c>
      <c r="O608" s="47">
        <f t="shared" si="263"/>
        <v>146151285.98818186</v>
      </c>
      <c r="P608" s="47">
        <f t="shared" si="257"/>
        <v>296686571.66636521</v>
      </c>
      <c r="Q608" s="46">
        <f t="shared" si="250"/>
        <v>0</v>
      </c>
      <c r="R608" s="47">
        <f t="shared" si="250"/>
        <v>7.152557373046875E-7</v>
      </c>
      <c r="S608" s="47">
        <f t="shared" si="251"/>
        <v>1.0950186610029597E-8</v>
      </c>
      <c r="T608" s="47">
        <f t="shared" ref="T608" si="268">SUM(S597:S608)</f>
        <v>1.3140223932035516E-7</v>
      </c>
      <c r="U608" s="47">
        <f>SUM(L597:L608)</f>
        <v>-2.3166649043560031E-8</v>
      </c>
      <c r="V608" s="47">
        <f t="shared" ref="V608" si="269">T608+U608</f>
        <v>1.0823559027679513E-7</v>
      </c>
      <c r="W608" s="4"/>
      <c r="X608" s="20"/>
      <c r="Y608" s="38">
        <f t="shared" si="258"/>
        <v>-5.5900829897558415E-13</v>
      </c>
      <c r="Z608" s="38">
        <f t="shared" si="259"/>
        <v>3.1707193451214173E-12</v>
      </c>
      <c r="AA608" s="38">
        <f t="shared" si="260"/>
        <v>2.6117110461458329E-12</v>
      </c>
      <c r="AB608" s="39"/>
      <c r="AC608" s="38">
        <f t="shared" si="261"/>
        <v>2.6117110461458329E-12</v>
      </c>
      <c r="AD608" s="22"/>
      <c r="AF608" s="38">
        <f t="shared" si="252"/>
        <v>296686571.66636449</v>
      </c>
      <c r="AG608" s="38">
        <f t="shared" si="253"/>
        <v>7.152557373046875E-7</v>
      </c>
      <c r="AH608" s="104"/>
      <c r="AI608" s="104"/>
      <c r="AJ608" s="104"/>
      <c r="AK608" s="104"/>
    </row>
    <row r="609" spans="2:37" s="2" customFormat="1" ht="15" customHeight="1" x14ac:dyDescent="0.25">
      <c r="B609" s="32">
        <v>52232</v>
      </c>
      <c r="C609" s="33">
        <f t="shared" si="254"/>
        <v>2043</v>
      </c>
      <c r="D609" s="34">
        <f>'[1]IGP-DI'!C603</f>
        <v>0</v>
      </c>
      <c r="E609" s="35">
        <f t="shared" si="243"/>
        <v>1.0000000000000007</v>
      </c>
      <c r="F609" s="35">
        <f t="shared" si="255"/>
        <v>3453.5338571917277</v>
      </c>
      <c r="G609" s="67"/>
      <c r="H609" s="37"/>
      <c r="I609" s="37">
        <f t="shared" si="245"/>
        <v>-6.7520886659622192E-8</v>
      </c>
      <c r="J609" s="37">
        <f t="shared" si="244"/>
        <v>-2.3166649043560028E-7</v>
      </c>
      <c r="K609" s="37">
        <f t="shared" si="249"/>
        <v>-5.6267405549685157E-10</v>
      </c>
      <c r="L609" s="37">
        <f t="shared" si="249"/>
        <v>-1.9305540869633355E-9</v>
      </c>
      <c r="M609" s="37">
        <f t="shared" si="262"/>
        <v>146151285.98818192</v>
      </c>
      <c r="N609" s="37">
        <f t="shared" si="256"/>
        <v>296686571.66636449</v>
      </c>
      <c r="O609" s="40">
        <f t="shared" si="263"/>
        <v>146151285.98818186</v>
      </c>
      <c r="P609" s="37">
        <f t="shared" si="257"/>
        <v>296686571.66636521</v>
      </c>
      <c r="Q609" s="37">
        <f t="shared" si="250"/>
        <v>0</v>
      </c>
      <c r="R609" s="37">
        <f t="shared" si="250"/>
        <v>7.152557373046875E-7</v>
      </c>
      <c r="S609" s="37">
        <f t="shared" si="251"/>
        <v>1.0950186610029597E-8</v>
      </c>
      <c r="T609" s="37"/>
      <c r="U609" s="37"/>
      <c r="V609" s="37"/>
      <c r="W609" s="4"/>
      <c r="X609" s="20"/>
      <c r="Y609" s="38">
        <f t="shared" si="258"/>
        <v>-5.5900829897558415E-13</v>
      </c>
      <c r="Z609" s="38">
        <f t="shared" si="259"/>
        <v>3.1707193451214173E-12</v>
      </c>
      <c r="AA609" s="38">
        <f t="shared" si="260"/>
        <v>2.6117110461458329E-12</v>
      </c>
      <c r="AB609" s="39"/>
      <c r="AC609" s="38">
        <f t="shared" si="261"/>
        <v>2.6117110461458329E-12</v>
      </c>
      <c r="AD609" s="22"/>
      <c r="AF609" s="38">
        <f t="shared" ref="AF609:AF620" si="270">N609+L609</f>
        <v>296686571.66636449</v>
      </c>
      <c r="AG609" s="38">
        <f t="shared" si="253"/>
        <v>7.152557373046875E-7</v>
      </c>
      <c r="AH609" s="104"/>
      <c r="AI609" s="104"/>
      <c r="AJ609" s="104"/>
      <c r="AK609" s="104"/>
    </row>
    <row r="610" spans="2:37" s="2" customFormat="1" ht="15" customHeight="1" x14ac:dyDescent="0.25">
      <c r="B610" s="32">
        <v>52263</v>
      </c>
      <c r="C610" s="33">
        <f t="shared" si="254"/>
        <v>2043</v>
      </c>
      <c r="D610" s="34">
        <f>'[1]IGP-DI'!C604</f>
        <v>0</v>
      </c>
      <c r="E610" s="35">
        <f t="shared" si="243"/>
        <v>1.0000000000000007</v>
      </c>
      <c r="F610" s="35">
        <f t="shared" si="255"/>
        <v>3453.5338571917277</v>
      </c>
      <c r="G610" s="67"/>
      <c r="H610" s="37"/>
      <c r="I610" s="37">
        <f t="shared" si="245"/>
        <v>-6.7520886659622192E-8</v>
      </c>
      <c r="J610" s="37">
        <f t="shared" si="244"/>
        <v>-2.3166649043560028E-7</v>
      </c>
      <c r="K610" s="37">
        <f t="shared" si="249"/>
        <v>-5.6267405549685157E-10</v>
      </c>
      <c r="L610" s="37">
        <f t="shared" si="249"/>
        <v>-1.9305540869633355E-9</v>
      </c>
      <c r="M610" s="37">
        <f t="shared" si="262"/>
        <v>146151285.98818192</v>
      </c>
      <c r="N610" s="37">
        <f t="shared" si="256"/>
        <v>296686571.66636449</v>
      </c>
      <c r="O610" s="40">
        <f t="shared" si="263"/>
        <v>146151285.98818186</v>
      </c>
      <c r="P610" s="37">
        <f t="shared" si="257"/>
        <v>296686571.66636521</v>
      </c>
      <c r="Q610" s="37">
        <f t="shared" si="250"/>
        <v>0</v>
      </c>
      <c r="R610" s="37">
        <f t="shared" si="250"/>
        <v>7.152557373046875E-7</v>
      </c>
      <c r="S610" s="37">
        <f t="shared" si="251"/>
        <v>1.0950186610029597E-8</v>
      </c>
      <c r="T610" s="37"/>
      <c r="U610" s="37"/>
      <c r="V610" s="37"/>
      <c r="W610" s="4"/>
      <c r="X610" s="20"/>
      <c r="Y610" s="38">
        <f t="shared" si="258"/>
        <v>-5.5900829897558415E-13</v>
      </c>
      <c r="Z610" s="38">
        <f t="shared" si="259"/>
        <v>3.1707193451214173E-12</v>
      </c>
      <c r="AA610" s="38">
        <f t="shared" si="260"/>
        <v>2.6117110461458329E-12</v>
      </c>
      <c r="AB610" s="39"/>
      <c r="AC610" s="38">
        <f t="shared" si="261"/>
        <v>2.6117110461458329E-12</v>
      </c>
      <c r="AD610" s="22"/>
      <c r="AF610" s="38">
        <f t="shared" si="270"/>
        <v>296686571.66636449</v>
      </c>
      <c r="AG610" s="38">
        <f t="shared" si="253"/>
        <v>7.152557373046875E-7</v>
      </c>
      <c r="AH610" s="104"/>
      <c r="AI610" s="104"/>
      <c r="AJ610" s="104"/>
      <c r="AK610" s="104"/>
    </row>
    <row r="611" spans="2:37" s="2" customFormat="1" ht="15" customHeight="1" x14ac:dyDescent="0.25">
      <c r="B611" s="32">
        <v>52291</v>
      </c>
      <c r="C611" s="33">
        <f t="shared" si="254"/>
        <v>2043</v>
      </c>
      <c r="D611" s="34">
        <f>'[1]IGP-DI'!C605</f>
        <v>0</v>
      </c>
      <c r="E611" s="35">
        <f t="shared" si="243"/>
        <v>1.0000000000000007</v>
      </c>
      <c r="F611" s="35">
        <f t="shared" si="255"/>
        <v>3453.5338571917277</v>
      </c>
      <c r="G611" s="67"/>
      <c r="H611" s="37"/>
      <c r="I611" s="37">
        <f t="shared" si="245"/>
        <v>-6.7520886659622192E-8</v>
      </c>
      <c r="J611" s="37">
        <f t="shared" si="244"/>
        <v>-2.3166649043560028E-7</v>
      </c>
      <c r="K611" s="37">
        <f t="shared" si="249"/>
        <v>-5.6267405549685157E-10</v>
      </c>
      <c r="L611" s="37">
        <f t="shared" si="249"/>
        <v>-1.9305540869633355E-9</v>
      </c>
      <c r="M611" s="37">
        <f t="shared" si="262"/>
        <v>146151285.98818192</v>
      </c>
      <c r="N611" s="37">
        <f t="shared" si="256"/>
        <v>296686571.66636449</v>
      </c>
      <c r="O611" s="40">
        <f t="shared" si="263"/>
        <v>146151285.98818186</v>
      </c>
      <c r="P611" s="37">
        <f t="shared" si="257"/>
        <v>296686571.66636521</v>
      </c>
      <c r="Q611" s="37">
        <f t="shared" si="250"/>
        <v>0</v>
      </c>
      <c r="R611" s="37">
        <f t="shared" si="250"/>
        <v>7.152557373046875E-7</v>
      </c>
      <c r="S611" s="37">
        <f t="shared" si="251"/>
        <v>1.0950186610029597E-8</v>
      </c>
      <c r="T611" s="37"/>
      <c r="U611" s="37"/>
      <c r="V611" s="37"/>
      <c r="W611" s="4"/>
      <c r="X611" s="20"/>
      <c r="Y611" s="38">
        <f t="shared" si="258"/>
        <v>-5.5900829897558415E-13</v>
      </c>
      <c r="Z611" s="38">
        <f t="shared" si="259"/>
        <v>3.1707193451214173E-12</v>
      </c>
      <c r="AA611" s="38">
        <f t="shared" si="260"/>
        <v>2.6117110461458329E-12</v>
      </c>
      <c r="AB611" s="39"/>
      <c r="AC611" s="38">
        <f t="shared" si="261"/>
        <v>2.6117110461458329E-12</v>
      </c>
      <c r="AD611" s="22"/>
      <c r="AF611" s="38">
        <f t="shared" si="270"/>
        <v>296686571.66636449</v>
      </c>
      <c r="AG611" s="38">
        <f t="shared" si="253"/>
        <v>7.152557373046875E-7</v>
      </c>
      <c r="AH611" s="104"/>
      <c r="AI611" s="104"/>
      <c r="AJ611" s="104"/>
      <c r="AK611" s="104"/>
    </row>
    <row r="612" spans="2:37" s="2" customFormat="1" ht="15" customHeight="1" x14ac:dyDescent="0.25">
      <c r="B612" s="32">
        <v>52322</v>
      </c>
      <c r="C612" s="33">
        <f t="shared" si="254"/>
        <v>2043</v>
      </c>
      <c r="D612" s="34">
        <f>'[1]IGP-DI'!C606</f>
        <v>0</v>
      </c>
      <c r="E612" s="35">
        <f t="shared" si="243"/>
        <v>1.0000000000000007</v>
      </c>
      <c r="F612" s="35">
        <f t="shared" si="255"/>
        <v>3453.5338571917277</v>
      </c>
      <c r="G612" s="67"/>
      <c r="H612" s="37"/>
      <c r="I612" s="37">
        <f t="shared" si="245"/>
        <v>-6.7520886659622192E-8</v>
      </c>
      <c r="J612" s="37">
        <f t="shared" si="244"/>
        <v>-2.3166649043560028E-7</v>
      </c>
      <c r="K612" s="37">
        <f t="shared" si="249"/>
        <v>-5.6267405549685157E-10</v>
      </c>
      <c r="L612" s="37">
        <f t="shared" si="249"/>
        <v>-1.9305540869633355E-9</v>
      </c>
      <c r="M612" s="37">
        <f t="shared" si="262"/>
        <v>146151285.98818192</v>
      </c>
      <c r="N612" s="37">
        <f t="shared" si="256"/>
        <v>296686571.66636449</v>
      </c>
      <c r="O612" s="40">
        <f t="shared" si="263"/>
        <v>146151285.98818186</v>
      </c>
      <c r="P612" s="37">
        <f t="shared" si="257"/>
        <v>296686571.66636521</v>
      </c>
      <c r="Q612" s="37">
        <f t="shared" si="250"/>
        <v>0</v>
      </c>
      <c r="R612" s="37">
        <f t="shared" si="250"/>
        <v>7.152557373046875E-7</v>
      </c>
      <c r="S612" s="37">
        <f t="shared" si="251"/>
        <v>1.0950186610029597E-8</v>
      </c>
      <c r="T612" s="37"/>
      <c r="U612" s="37"/>
      <c r="V612" s="37"/>
      <c r="W612" s="4"/>
      <c r="X612" s="20"/>
      <c r="Y612" s="38">
        <f t="shared" si="258"/>
        <v>-5.5900829897558415E-13</v>
      </c>
      <c r="Z612" s="38">
        <f t="shared" si="259"/>
        <v>3.1707193451214173E-12</v>
      </c>
      <c r="AA612" s="38">
        <f t="shared" si="260"/>
        <v>2.6117110461458329E-12</v>
      </c>
      <c r="AB612" s="39"/>
      <c r="AC612" s="38">
        <f t="shared" si="261"/>
        <v>2.6117110461458329E-12</v>
      </c>
      <c r="AD612" s="22"/>
      <c r="AF612" s="38">
        <f t="shared" si="270"/>
        <v>296686571.66636449</v>
      </c>
      <c r="AG612" s="38">
        <f t="shared" si="253"/>
        <v>7.152557373046875E-7</v>
      </c>
      <c r="AH612" s="104"/>
      <c r="AI612" s="104"/>
      <c r="AJ612" s="104"/>
      <c r="AK612" s="104"/>
    </row>
    <row r="613" spans="2:37" s="2" customFormat="1" ht="15" customHeight="1" x14ac:dyDescent="0.25">
      <c r="B613" s="32">
        <v>52352</v>
      </c>
      <c r="C613" s="33">
        <f t="shared" si="254"/>
        <v>2043</v>
      </c>
      <c r="D613" s="34">
        <f>'[1]IGP-DI'!C607</f>
        <v>0</v>
      </c>
      <c r="E613" s="35">
        <f t="shared" si="243"/>
        <v>1.0000000000000007</v>
      </c>
      <c r="F613" s="35">
        <f t="shared" si="255"/>
        <v>3453.5338571917277</v>
      </c>
      <c r="G613" s="67"/>
      <c r="H613" s="37"/>
      <c r="I613" s="37">
        <f t="shared" si="245"/>
        <v>-6.7520886659622192E-8</v>
      </c>
      <c r="J613" s="37">
        <f t="shared" si="244"/>
        <v>-2.3166649043560028E-7</v>
      </c>
      <c r="K613" s="37">
        <f t="shared" si="249"/>
        <v>-5.6267405549685157E-10</v>
      </c>
      <c r="L613" s="37">
        <f t="shared" si="249"/>
        <v>-1.9305540869633355E-9</v>
      </c>
      <c r="M613" s="37">
        <f t="shared" si="262"/>
        <v>146151285.98818192</v>
      </c>
      <c r="N613" s="37">
        <f t="shared" si="256"/>
        <v>296686571.66636449</v>
      </c>
      <c r="O613" s="40">
        <f t="shared" si="263"/>
        <v>146151285.98818186</v>
      </c>
      <c r="P613" s="37">
        <f t="shared" si="257"/>
        <v>296686571.66636521</v>
      </c>
      <c r="Q613" s="37">
        <f t="shared" si="250"/>
        <v>0</v>
      </c>
      <c r="R613" s="37">
        <f t="shared" si="250"/>
        <v>7.152557373046875E-7</v>
      </c>
      <c r="S613" s="37">
        <f t="shared" si="251"/>
        <v>1.0950186610029597E-8</v>
      </c>
      <c r="T613" s="37"/>
      <c r="U613" s="37"/>
      <c r="V613" s="37"/>
      <c r="W613" s="4"/>
      <c r="X613" s="20"/>
      <c r="Y613" s="38">
        <f t="shared" si="258"/>
        <v>-5.5900829897558415E-13</v>
      </c>
      <c r="Z613" s="38">
        <f t="shared" si="259"/>
        <v>3.1707193451214173E-12</v>
      </c>
      <c r="AA613" s="38">
        <f t="shared" si="260"/>
        <v>2.6117110461458329E-12</v>
      </c>
      <c r="AB613" s="39"/>
      <c r="AC613" s="38">
        <f t="shared" si="261"/>
        <v>2.6117110461458329E-12</v>
      </c>
      <c r="AD613" s="22"/>
      <c r="AF613" s="38">
        <f t="shared" si="270"/>
        <v>296686571.66636449</v>
      </c>
      <c r="AG613" s="38">
        <f t="shared" si="253"/>
        <v>7.152557373046875E-7</v>
      </c>
      <c r="AH613" s="104"/>
      <c r="AI613" s="104"/>
      <c r="AJ613" s="104"/>
      <c r="AK613" s="104"/>
    </row>
    <row r="614" spans="2:37" s="2" customFormat="1" ht="15" customHeight="1" x14ac:dyDescent="0.25">
      <c r="B614" s="32">
        <v>52383</v>
      </c>
      <c r="C614" s="33">
        <f t="shared" si="254"/>
        <v>2043</v>
      </c>
      <c r="D614" s="34">
        <f>'[1]IGP-DI'!C608</f>
        <v>0</v>
      </c>
      <c r="E614" s="35">
        <f t="shared" si="243"/>
        <v>1.0000000000000007</v>
      </c>
      <c r="F614" s="35">
        <f t="shared" si="255"/>
        <v>3453.5338571917277</v>
      </c>
      <c r="G614" s="67"/>
      <c r="H614" s="37"/>
      <c r="I614" s="37">
        <f t="shared" si="245"/>
        <v>-6.7520886659622192E-8</v>
      </c>
      <c r="J614" s="37">
        <f t="shared" si="244"/>
        <v>-2.3166649043560028E-7</v>
      </c>
      <c r="K614" s="37">
        <f t="shared" si="249"/>
        <v>-5.6267405549685157E-10</v>
      </c>
      <c r="L614" s="37">
        <f t="shared" si="249"/>
        <v>-1.9305540869633355E-9</v>
      </c>
      <c r="M614" s="37">
        <f t="shared" si="262"/>
        <v>146151285.98818192</v>
      </c>
      <c r="N614" s="37">
        <f t="shared" si="256"/>
        <v>296686571.66636449</v>
      </c>
      <c r="O614" s="40">
        <f t="shared" si="263"/>
        <v>146151285.98818186</v>
      </c>
      <c r="P614" s="37">
        <f t="shared" si="257"/>
        <v>296686571.66636521</v>
      </c>
      <c r="Q614" s="37">
        <f t="shared" si="250"/>
        <v>0</v>
      </c>
      <c r="R614" s="37">
        <f t="shared" si="250"/>
        <v>7.152557373046875E-7</v>
      </c>
      <c r="S614" s="37">
        <f t="shared" si="251"/>
        <v>1.0950186610029597E-8</v>
      </c>
      <c r="T614" s="37"/>
      <c r="U614" s="37"/>
      <c r="V614" s="37"/>
      <c r="W614" s="4"/>
      <c r="X614" s="20"/>
      <c r="Y614" s="38">
        <f t="shared" si="258"/>
        <v>-5.5900829897558415E-13</v>
      </c>
      <c r="Z614" s="38">
        <f t="shared" si="259"/>
        <v>3.1707193451214173E-12</v>
      </c>
      <c r="AA614" s="38">
        <f t="shared" si="260"/>
        <v>2.6117110461458329E-12</v>
      </c>
      <c r="AB614" s="39"/>
      <c r="AC614" s="38">
        <f t="shared" si="261"/>
        <v>2.6117110461458329E-12</v>
      </c>
      <c r="AD614" s="22"/>
      <c r="AF614" s="38">
        <f t="shared" si="270"/>
        <v>296686571.66636449</v>
      </c>
      <c r="AG614" s="38">
        <f t="shared" si="253"/>
        <v>7.152557373046875E-7</v>
      </c>
      <c r="AH614" s="104"/>
      <c r="AI614" s="104"/>
      <c r="AJ614" s="104"/>
      <c r="AK614" s="104"/>
    </row>
    <row r="615" spans="2:37" s="2" customFormat="1" ht="15" customHeight="1" x14ac:dyDescent="0.25">
      <c r="B615" s="32">
        <v>52413</v>
      </c>
      <c r="C615" s="33">
        <f t="shared" si="254"/>
        <v>2043</v>
      </c>
      <c r="D615" s="34">
        <f>'[1]IGP-DI'!C609</f>
        <v>0</v>
      </c>
      <c r="E615" s="35">
        <f t="shared" si="243"/>
        <v>1.0000000000000007</v>
      </c>
      <c r="F615" s="35">
        <f t="shared" si="255"/>
        <v>3453.5338571917277</v>
      </c>
      <c r="G615" s="67"/>
      <c r="H615" s="37"/>
      <c r="I615" s="37">
        <f t="shared" si="245"/>
        <v>-6.7520886659622192E-8</v>
      </c>
      <c r="J615" s="37">
        <f t="shared" si="244"/>
        <v>-2.3166649043560028E-7</v>
      </c>
      <c r="K615" s="37">
        <f t="shared" si="249"/>
        <v>-5.6267405549685157E-10</v>
      </c>
      <c r="L615" s="37">
        <f t="shared" si="249"/>
        <v>-1.9305540869633355E-9</v>
      </c>
      <c r="M615" s="37">
        <f t="shared" si="262"/>
        <v>146151285.98818192</v>
      </c>
      <c r="N615" s="37">
        <f t="shared" si="256"/>
        <v>296686571.66636449</v>
      </c>
      <c r="O615" s="40">
        <f t="shared" si="263"/>
        <v>146151285.98818186</v>
      </c>
      <c r="P615" s="37">
        <f t="shared" si="257"/>
        <v>296686571.66636521</v>
      </c>
      <c r="Q615" s="37">
        <f t="shared" si="250"/>
        <v>0</v>
      </c>
      <c r="R615" s="37">
        <f t="shared" si="250"/>
        <v>7.152557373046875E-7</v>
      </c>
      <c r="S615" s="37">
        <f t="shared" si="251"/>
        <v>1.0950186610029597E-8</v>
      </c>
      <c r="T615" s="37"/>
      <c r="U615" s="37"/>
      <c r="V615" s="37"/>
      <c r="W615" s="4"/>
      <c r="X615" s="20"/>
      <c r="Y615" s="38">
        <f t="shared" si="258"/>
        <v>-5.5900829897558415E-13</v>
      </c>
      <c r="Z615" s="38">
        <f t="shared" si="259"/>
        <v>3.1707193451214173E-12</v>
      </c>
      <c r="AA615" s="38">
        <f t="shared" si="260"/>
        <v>2.6117110461458329E-12</v>
      </c>
      <c r="AB615" s="39"/>
      <c r="AC615" s="38">
        <f t="shared" si="261"/>
        <v>2.6117110461458329E-12</v>
      </c>
      <c r="AD615" s="22"/>
      <c r="AF615" s="38">
        <f t="shared" si="270"/>
        <v>296686571.66636449</v>
      </c>
      <c r="AG615" s="38">
        <f t="shared" si="253"/>
        <v>7.152557373046875E-7</v>
      </c>
      <c r="AH615" s="104"/>
      <c r="AI615" s="104"/>
      <c r="AJ615" s="104"/>
      <c r="AK615" s="104"/>
    </row>
    <row r="616" spans="2:37" s="2" customFormat="1" ht="15" customHeight="1" x14ac:dyDescent="0.25">
      <c r="B616" s="32">
        <v>52444</v>
      </c>
      <c r="C616" s="33">
        <f t="shared" si="254"/>
        <v>2043</v>
      </c>
      <c r="D616" s="34">
        <f>'[1]IGP-DI'!C610</f>
        <v>0</v>
      </c>
      <c r="E616" s="35">
        <f t="shared" si="243"/>
        <v>1.0000000000000007</v>
      </c>
      <c r="F616" s="35">
        <f t="shared" si="255"/>
        <v>3453.5338571917277</v>
      </c>
      <c r="G616" s="67"/>
      <c r="H616" s="37"/>
      <c r="I616" s="37">
        <f t="shared" si="245"/>
        <v>-6.7520886659622192E-8</v>
      </c>
      <c r="J616" s="37">
        <f t="shared" si="244"/>
        <v>-2.3166649043560028E-7</v>
      </c>
      <c r="K616" s="37">
        <f t="shared" si="249"/>
        <v>-5.6267405549685157E-10</v>
      </c>
      <c r="L616" s="37">
        <f t="shared" si="249"/>
        <v>-1.9305540869633355E-9</v>
      </c>
      <c r="M616" s="37">
        <f t="shared" si="262"/>
        <v>146151285.98818192</v>
      </c>
      <c r="N616" s="37">
        <f t="shared" si="256"/>
        <v>296686571.66636449</v>
      </c>
      <c r="O616" s="40">
        <f t="shared" si="263"/>
        <v>146151285.98818186</v>
      </c>
      <c r="P616" s="37">
        <f t="shared" si="257"/>
        <v>296686571.66636521</v>
      </c>
      <c r="Q616" s="37">
        <f t="shared" si="250"/>
        <v>0</v>
      </c>
      <c r="R616" s="37">
        <f t="shared" si="250"/>
        <v>7.152557373046875E-7</v>
      </c>
      <c r="S616" s="37">
        <f t="shared" si="251"/>
        <v>1.0950186610029597E-8</v>
      </c>
      <c r="T616" s="37"/>
      <c r="U616" s="37"/>
      <c r="V616" s="37"/>
      <c r="W616" s="4"/>
      <c r="X616" s="20"/>
      <c r="Y616" s="38">
        <f t="shared" si="258"/>
        <v>-5.5900829897558415E-13</v>
      </c>
      <c r="Z616" s="38">
        <f t="shared" si="259"/>
        <v>3.1707193451214173E-12</v>
      </c>
      <c r="AA616" s="38">
        <f t="shared" si="260"/>
        <v>2.6117110461458329E-12</v>
      </c>
      <c r="AB616" s="39"/>
      <c r="AC616" s="38">
        <f t="shared" si="261"/>
        <v>2.6117110461458329E-12</v>
      </c>
      <c r="AD616" s="22"/>
      <c r="AF616" s="38">
        <f t="shared" si="270"/>
        <v>296686571.66636449</v>
      </c>
      <c r="AG616" s="38">
        <f t="shared" si="253"/>
        <v>7.152557373046875E-7</v>
      </c>
      <c r="AH616" s="104"/>
      <c r="AI616" s="104"/>
      <c r="AJ616" s="104"/>
      <c r="AK616" s="104"/>
    </row>
    <row r="617" spans="2:37" s="2" customFormat="1" ht="15" customHeight="1" x14ac:dyDescent="0.25">
      <c r="B617" s="32">
        <v>52475</v>
      </c>
      <c r="C617" s="33">
        <f t="shared" si="254"/>
        <v>2043</v>
      </c>
      <c r="D617" s="34">
        <f>'[1]IGP-DI'!C611</f>
        <v>0</v>
      </c>
      <c r="E617" s="35">
        <f t="shared" si="243"/>
        <v>1.0000000000000007</v>
      </c>
      <c r="F617" s="35">
        <f t="shared" si="255"/>
        <v>3453.5338571917277</v>
      </c>
      <c r="G617" s="67"/>
      <c r="H617" s="37"/>
      <c r="I617" s="37">
        <f t="shared" si="245"/>
        <v>-6.7520886659622192E-8</v>
      </c>
      <c r="J617" s="37">
        <f t="shared" si="244"/>
        <v>-2.3166649043560028E-7</v>
      </c>
      <c r="K617" s="37">
        <f t="shared" si="249"/>
        <v>-5.6267405549685157E-10</v>
      </c>
      <c r="L617" s="37">
        <f t="shared" si="249"/>
        <v>-1.9305540869633355E-9</v>
      </c>
      <c r="M617" s="37">
        <f t="shared" si="262"/>
        <v>146151285.98818192</v>
      </c>
      <c r="N617" s="37">
        <f t="shared" si="256"/>
        <v>296686571.66636449</v>
      </c>
      <c r="O617" s="40">
        <f t="shared" si="263"/>
        <v>146151285.98818186</v>
      </c>
      <c r="P617" s="37">
        <f t="shared" si="257"/>
        <v>296686571.66636521</v>
      </c>
      <c r="Q617" s="37">
        <f t="shared" si="250"/>
        <v>0</v>
      </c>
      <c r="R617" s="37">
        <f t="shared" si="250"/>
        <v>7.152557373046875E-7</v>
      </c>
      <c r="S617" s="37">
        <f t="shared" si="251"/>
        <v>1.0950186610029597E-8</v>
      </c>
      <c r="T617" s="37"/>
      <c r="U617" s="37"/>
      <c r="V617" s="37"/>
      <c r="W617" s="4"/>
      <c r="X617" s="20"/>
      <c r="Y617" s="38">
        <f t="shared" si="258"/>
        <v>-5.5900829897558415E-13</v>
      </c>
      <c r="Z617" s="38">
        <f t="shared" si="259"/>
        <v>3.1707193451214173E-12</v>
      </c>
      <c r="AA617" s="38">
        <f t="shared" si="260"/>
        <v>2.6117110461458329E-12</v>
      </c>
      <c r="AB617" s="39"/>
      <c r="AC617" s="38">
        <f t="shared" si="261"/>
        <v>2.6117110461458329E-12</v>
      </c>
      <c r="AD617" s="22"/>
      <c r="AF617" s="38">
        <f t="shared" si="270"/>
        <v>296686571.66636449</v>
      </c>
      <c r="AG617" s="38">
        <f t="shared" si="253"/>
        <v>7.152557373046875E-7</v>
      </c>
      <c r="AH617" s="104"/>
      <c r="AI617" s="104"/>
      <c r="AJ617" s="104"/>
      <c r="AK617" s="104"/>
    </row>
    <row r="618" spans="2:37" s="2" customFormat="1" ht="15" customHeight="1" x14ac:dyDescent="0.25">
      <c r="B618" s="32">
        <v>52505</v>
      </c>
      <c r="C618" s="33">
        <f t="shared" si="254"/>
        <v>2043</v>
      </c>
      <c r="D618" s="34">
        <f>'[1]IGP-DI'!C612</f>
        <v>0</v>
      </c>
      <c r="E618" s="35">
        <f t="shared" si="243"/>
        <v>1.0000000000000007</v>
      </c>
      <c r="F618" s="35">
        <f t="shared" si="255"/>
        <v>3453.5338571917277</v>
      </c>
      <c r="G618" s="67"/>
      <c r="H618" s="37"/>
      <c r="I618" s="37">
        <f t="shared" si="245"/>
        <v>-6.7520886659622192E-8</v>
      </c>
      <c r="J618" s="37">
        <f t="shared" si="244"/>
        <v>-2.3166649043560028E-7</v>
      </c>
      <c r="K618" s="37">
        <f t="shared" si="249"/>
        <v>-5.6267405549685157E-10</v>
      </c>
      <c r="L618" s="37">
        <f t="shared" si="249"/>
        <v>-1.9305540869633355E-9</v>
      </c>
      <c r="M618" s="37">
        <f t="shared" si="262"/>
        <v>146151285.98818192</v>
      </c>
      <c r="N618" s="37">
        <f t="shared" si="256"/>
        <v>296686571.66636449</v>
      </c>
      <c r="O618" s="40">
        <f t="shared" si="263"/>
        <v>146151285.98818186</v>
      </c>
      <c r="P618" s="37">
        <f t="shared" si="257"/>
        <v>296686571.66636521</v>
      </c>
      <c r="Q618" s="37">
        <f t="shared" si="250"/>
        <v>0</v>
      </c>
      <c r="R618" s="37">
        <f t="shared" si="250"/>
        <v>7.152557373046875E-7</v>
      </c>
      <c r="S618" s="37">
        <f t="shared" si="251"/>
        <v>1.0950186610029597E-8</v>
      </c>
      <c r="T618" s="37"/>
      <c r="U618" s="37"/>
      <c r="V618" s="37"/>
      <c r="W618" s="4"/>
      <c r="X618" s="20"/>
      <c r="Y618" s="38">
        <f t="shared" si="258"/>
        <v>-5.5900829897558415E-13</v>
      </c>
      <c r="Z618" s="38">
        <f t="shared" si="259"/>
        <v>3.1707193451214173E-12</v>
      </c>
      <c r="AA618" s="38">
        <f t="shared" si="260"/>
        <v>2.6117110461458329E-12</v>
      </c>
      <c r="AB618" s="39"/>
      <c r="AC618" s="38">
        <f t="shared" si="261"/>
        <v>2.6117110461458329E-12</v>
      </c>
      <c r="AD618" s="22"/>
      <c r="AF618" s="38">
        <f t="shared" si="270"/>
        <v>296686571.66636449</v>
      </c>
      <c r="AG618" s="38">
        <f t="shared" si="253"/>
        <v>7.152557373046875E-7</v>
      </c>
      <c r="AH618" s="104"/>
      <c r="AI618" s="104"/>
      <c r="AJ618" s="104"/>
      <c r="AK618" s="104"/>
    </row>
    <row r="619" spans="2:37" s="2" customFormat="1" ht="15" customHeight="1" x14ac:dyDescent="0.25">
      <c r="B619" s="32">
        <v>52536</v>
      </c>
      <c r="C619" s="33">
        <f t="shared" si="254"/>
        <v>2043</v>
      </c>
      <c r="D619" s="34">
        <f>'[1]IGP-DI'!C613</f>
        <v>0</v>
      </c>
      <c r="E619" s="35">
        <f t="shared" si="243"/>
        <v>1.0000000000000007</v>
      </c>
      <c r="F619" s="35">
        <f t="shared" si="255"/>
        <v>3453.5338571917277</v>
      </c>
      <c r="G619" s="67"/>
      <c r="H619" s="37"/>
      <c r="I619" s="37">
        <f t="shared" si="245"/>
        <v>-6.7520886659622192E-8</v>
      </c>
      <c r="J619" s="37">
        <f t="shared" si="244"/>
        <v>-2.3166649043560028E-7</v>
      </c>
      <c r="K619" s="37">
        <f t="shared" si="249"/>
        <v>-5.6267405549685157E-10</v>
      </c>
      <c r="L619" s="37">
        <f t="shared" si="249"/>
        <v>-1.9305540869633355E-9</v>
      </c>
      <c r="M619" s="37">
        <f t="shared" si="262"/>
        <v>146151285.98818192</v>
      </c>
      <c r="N619" s="37">
        <f t="shared" si="256"/>
        <v>296686571.66636449</v>
      </c>
      <c r="O619" s="40">
        <f t="shared" si="263"/>
        <v>146151285.98818186</v>
      </c>
      <c r="P619" s="37">
        <f t="shared" si="257"/>
        <v>296686571.66636521</v>
      </c>
      <c r="Q619" s="37">
        <f t="shared" si="250"/>
        <v>0</v>
      </c>
      <c r="R619" s="37">
        <f t="shared" si="250"/>
        <v>7.152557373046875E-7</v>
      </c>
      <c r="S619" s="37">
        <f t="shared" si="251"/>
        <v>1.0950186610029597E-8</v>
      </c>
      <c r="T619" s="37"/>
      <c r="U619" s="37"/>
      <c r="V619" s="37"/>
      <c r="W619" s="4"/>
      <c r="X619" s="20"/>
      <c r="Y619" s="38">
        <f t="shared" si="258"/>
        <v>-5.5900829897558415E-13</v>
      </c>
      <c r="Z619" s="38">
        <f t="shared" si="259"/>
        <v>3.1707193451214173E-12</v>
      </c>
      <c r="AA619" s="38">
        <f t="shared" si="260"/>
        <v>2.6117110461458329E-12</v>
      </c>
      <c r="AB619" s="39"/>
      <c r="AC619" s="38">
        <f t="shared" si="261"/>
        <v>2.6117110461458329E-12</v>
      </c>
      <c r="AD619" s="22"/>
      <c r="AF619" s="38">
        <f t="shared" si="270"/>
        <v>296686571.66636449</v>
      </c>
      <c r="AG619" s="38">
        <f t="shared" si="253"/>
        <v>7.152557373046875E-7</v>
      </c>
      <c r="AH619" s="104"/>
      <c r="AI619" s="104"/>
      <c r="AJ619" s="104"/>
      <c r="AK619" s="104"/>
    </row>
    <row r="620" spans="2:37" s="2" customFormat="1" ht="15" customHeight="1" x14ac:dyDescent="0.25">
      <c r="B620" s="41">
        <v>52566</v>
      </c>
      <c r="C620" s="33">
        <f t="shared" si="254"/>
        <v>2043</v>
      </c>
      <c r="D620" s="34">
        <f>'[1]IGP-DI'!C614</f>
        <v>0</v>
      </c>
      <c r="E620" s="43">
        <f t="shared" si="243"/>
        <v>1.0000000000000007</v>
      </c>
      <c r="F620" s="43">
        <f t="shared" si="255"/>
        <v>3453.5338571917277</v>
      </c>
      <c r="G620" s="44">
        <f t="shared" ref="G620" si="271">F620/F608-1</f>
        <v>0</v>
      </c>
      <c r="H620" s="37"/>
      <c r="I620" s="37">
        <f t="shared" si="245"/>
        <v>-6.7520886659622192E-8</v>
      </c>
      <c r="J620" s="40">
        <f t="shared" si="244"/>
        <v>-2.3166649043560028E-7</v>
      </c>
      <c r="K620" s="37">
        <f t="shared" si="249"/>
        <v>-5.6267405549685157E-10</v>
      </c>
      <c r="L620" s="40">
        <f t="shared" si="249"/>
        <v>-1.9305540869633355E-9</v>
      </c>
      <c r="M620" s="37">
        <f t="shared" si="262"/>
        <v>146151285.98818192</v>
      </c>
      <c r="N620" s="40">
        <f t="shared" si="256"/>
        <v>296686571.66636449</v>
      </c>
      <c r="O620" s="40">
        <f t="shared" si="263"/>
        <v>146151285.98818186</v>
      </c>
      <c r="P620" s="40">
        <f t="shared" si="257"/>
        <v>296686571.66636521</v>
      </c>
      <c r="Q620" s="37">
        <f t="shared" si="250"/>
        <v>0</v>
      </c>
      <c r="R620" s="40">
        <f t="shared" si="250"/>
        <v>7.152557373046875E-7</v>
      </c>
      <c r="S620" s="40">
        <f t="shared" si="251"/>
        <v>1.0950186610029597E-8</v>
      </c>
      <c r="T620" s="40">
        <f t="shared" ref="T620" si="272">SUM(S609:S620)</f>
        <v>1.3140223932035516E-7</v>
      </c>
      <c r="U620" s="40">
        <f>SUM(L609:L620)</f>
        <v>-2.3166649043560031E-8</v>
      </c>
      <c r="V620" s="40">
        <f t="shared" ref="V620" si="273">T620+U620</f>
        <v>1.0823559027679513E-7</v>
      </c>
      <c r="W620" s="4"/>
      <c r="X620" s="20"/>
      <c r="Y620" s="38">
        <f t="shared" si="258"/>
        <v>-5.5900829897558415E-13</v>
      </c>
      <c r="Z620" s="38">
        <f t="shared" si="259"/>
        <v>3.1707193451214173E-12</v>
      </c>
      <c r="AA620" s="38">
        <f t="shared" si="260"/>
        <v>2.6117110461458329E-12</v>
      </c>
      <c r="AB620" s="39"/>
      <c r="AC620" s="38">
        <f t="shared" si="261"/>
        <v>2.6117110461458329E-12</v>
      </c>
      <c r="AD620" s="22"/>
      <c r="AF620" s="38">
        <f t="shared" si="270"/>
        <v>296686571.66636449</v>
      </c>
      <c r="AG620" s="38">
        <f t="shared" si="253"/>
        <v>7.152557373046875E-7</v>
      </c>
      <c r="AH620" s="104"/>
      <c r="AI620" s="104"/>
      <c r="AJ620" s="104"/>
      <c r="AK620" s="104"/>
    </row>
    <row r="621" spans="2:37" ht="15.75" customHeight="1" thickBot="1" x14ac:dyDescent="0.3">
      <c r="X621" s="106"/>
      <c r="Y621" s="107"/>
      <c r="Z621" s="107"/>
      <c r="AA621" s="107"/>
      <c r="AB621" s="107"/>
      <c r="AC621" s="107"/>
      <c r="AD621" s="108"/>
    </row>
  </sheetData>
  <mergeCells count="33">
    <mergeCell ref="AA7:AA8"/>
    <mergeCell ref="AC7:AC8"/>
    <mergeCell ref="AF7:AF8"/>
    <mergeCell ref="AG7:AG8"/>
    <mergeCell ref="S7:S8"/>
    <mergeCell ref="T7:T8"/>
    <mergeCell ref="U7:U8"/>
    <mergeCell ref="V7:V8"/>
    <mergeCell ref="Y7:Y8"/>
    <mergeCell ref="Z7:Z8"/>
    <mergeCell ref="R7:R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B4:I4"/>
    <mergeCell ref="Y4:AB4"/>
    <mergeCell ref="B5:I5"/>
    <mergeCell ref="Y5:AB5"/>
    <mergeCell ref="Y6:AC6"/>
    <mergeCell ref="L3:Q5"/>
    <mergeCell ref="B7:B8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INV.TR +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Pedro Jesus Filho</dc:creator>
  <cp:lastModifiedBy>Douglas Costa Santos</cp:lastModifiedBy>
  <dcterms:created xsi:type="dcterms:W3CDTF">2025-02-19T22:23:34Z</dcterms:created>
  <dcterms:modified xsi:type="dcterms:W3CDTF">2025-02-25T14:15:52Z</dcterms:modified>
</cp:coreProperties>
</file>